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posam-my.sharepoint.com/personal/markosovas_posam_sk/Documents/Desktop/DEV/Reporty pre OECD/Reporty 2022/oprava podľa OECD/"/>
    </mc:Choice>
  </mc:AlternateContent>
  <xr:revisionPtr revIDLastSave="115" documentId="11_4E8AB345B77E7AA025FB507AEE731C34F73AC7F9" xr6:coauthVersionLast="47" xr6:coauthVersionMax="47" xr10:uidLastSave="{D0681A08-11C6-4CFA-BAB9-EA918110A3DC}"/>
  <bookViews>
    <workbookView xWindow="-108" yWindow="-108" windowWidth="23256" windowHeight="12576" xr2:uid="{00000000-000D-0000-FFFF-FFFF00000000}"/>
  </bookViews>
  <sheets>
    <sheet name="Dac3a_E" sheetId="3" r:id="rId1"/>
  </sheets>
  <externalReferences>
    <externalReference r:id="rId2"/>
    <externalReference r:id="rId3"/>
    <externalReference r:id="rId4"/>
    <externalReference r:id="rId5"/>
  </externalReferences>
  <definedNames>
    <definedName name="ALL" localSheetId="0">Dac3a_E!$A$11:$H$265</definedName>
    <definedName name="ALL">#N/A</definedName>
    <definedName name="BOX">#N/A</definedName>
    <definedName name="FNOTES">[1]Dac5a_E!#REF!</definedName>
    <definedName name="ggg">[2]Dac1_E_current!#REF!</definedName>
    <definedName name="_xlnm.Print_Area" localSheetId="0">Dac3a_E!$A$11:$H$265</definedName>
    <definedName name="Print_Area_MI" localSheetId="0">Dac3a_E!$A$11:$H$265</definedName>
    <definedName name="PRINT_AREA_MI">#N/A</definedName>
    <definedName name="_xlnm.Print_Titles" localSheetId="0">Dac3a_E!$1:$10</definedName>
    <definedName name="Print_Titles_MI" localSheetId="0">Dac3a_E!$1:$10</definedName>
    <definedName name="PRINT_TITLES_MI">#N/A</definedName>
    <definedName name="TITLES" localSheetId="0">Dac3a_E!$A$1:$H$10</definedName>
    <definedName name="TITLES">#N/A</definedName>
    <definedName name="ZCode1" localSheetId="0">Dac3a_E!$B$12</definedName>
    <definedName name="ZCode1">#REF!</definedName>
    <definedName name="ZCode2" localSheetId="0">Dac3a_E!$B$264</definedName>
    <definedName name="ZCode2">[2]Dac1_E_current!#REF!</definedName>
    <definedName name="ZComm_or_Disb" localSheetId="0">#REF!</definedName>
    <definedName name="ZComm_or_Disb">#REF!</definedName>
    <definedName name="ZDate" localSheetId="0">Dac3a_E!$H$3</definedName>
    <definedName name="ZDate">#REF!</definedName>
    <definedName name="ZDonor" localSheetId="0">Dac3a_E!$H$1</definedName>
    <definedName name="ZDonor">#REF!</definedName>
    <definedName name="ZHeader" localSheetId="0">Dac3a_E!$C$5:$H$5</definedName>
    <definedName name="ZHeader">#REF!</definedName>
    <definedName name="ZYear" localSheetId="0">Dac3a_E!$H$2</definedName>
    <definedName name="Z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3" i="3" l="1"/>
  <c r="F253" i="3"/>
  <c r="E253" i="3"/>
  <c r="C253" i="3"/>
  <c r="G242" i="3"/>
  <c r="F242" i="3"/>
  <c r="E242" i="3"/>
  <c r="C242" i="3"/>
  <c r="G235" i="3"/>
  <c r="F235" i="3"/>
  <c r="E235" i="3"/>
  <c r="C235" i="3"/>
  <c r="G230" i="3"/>
  <c r="F230" i="3"/>
  <c r="E230" i="3"/>
  <c r="C230" i="3"/>
  <c r="H174" i="3"/>
  <c r="G174" i="3"/>
  <c r="F174" i="3"/>
  <c r="D174" i="3"/>
  <c r="C174" i="3"/>
  <c r="H160" i="3"/>
  <c r="G160" i="3"/>
  <c r="F160" i="3"/>
  <c r="D160" i="3"/>
  <c r="C160" i="3"/>
  <c r="H139" i="3"/>
  <c r="G139" i="3"/>
  <c r="F139" i="3"/>
  <c r="D139" i="3"/>
  <c r="C139" i="3"/>
  <c r="H130" i="3"/>
  <c r="G130" i="3"/>
  <c r="F130" i="3"/>
  <c r="D130" i="3"/>
  <c r="D129" i="3" s="1"/>
  <c r="C130" i="3"/>
  <c r="H116" i="3"/>
  <c r="G116" i="3"/>
  <c r="F116" i="3"/>
  <c r="D116" i="3"/>
  <c r="C116" i="3"/>
  <c r="H93" i="3"/>
  <c r="G93" i="3"/>
  <c r="F93" i="3"/>
  <c r="D93" i="3"/>
  <c r="D92" i="3" s="1"/>
  <c r="C93" i="3"/>
  <c r="C92" i="3" s="1"/>
  <c r="H32" i="3"/>
  <c r="G32" i="3"/>
  <c r="F32" i="3"/>
  <c r="D32" i="3"/>
  <c r="C32" i="3"/>
  <c r="H25" i="3"/>
  <c r="G25" i="3"/>
  <c r="F25" i="3"/>
  <c r="D25" i="3"/>
  <c r="C25" i="3"/>
  <c r="H11" i="3"/>
  <c r="G11" i="3"/>
  <c r="F11" i="3"/>
  <c r="D11" i="3"/>
  <c r="C11" i="3"/>
  <c r="F92" i="3" l="1"/>
  <c r="C24" i="3"/>
  <c r="G92" i="3"/>
  <c r="D24" i="3"/>
  <c r="D198" i="3" s="1"/>
  <c r="D265" i="3" s="1"/>
  <c r="C129" i="3"/>
  <c r="C198" i="3" s="1"/>
  <c r="H92" i="3"/>
  <c r="G24" i="3"/>
  <c r="H24" i="3"/>
  <c r="G129" i="3"/>
  <c r="F129" i="3"/>
  <c r="F24" i="3"/>
  <c r="H129" i="3"/>
  <c r="C264" i="3"/>
  <c r="E264" i="3"/>
  <c r="E265" i="3" s="1"/>
  <c r="F264" i="3"/>
  <c r="G264" i="3"/>
  <c r="H198" i="3" l="1"/>
  <c r="H265" i="3" s="1"/>
  <c r="F198" i="3"/>
  <c r="F265" i="3" s="1"/>
  <c r="G198" i="3"/>
  <c r="C265" i="3"/>
  <c r="G265" i="3" l="1"/>
</calcChain>
</file>

<file path=xl/sharedStrings.xml><?xml version="1.0" encoding="utf-8"?>
<sst xmlns="http://schemas.openxmlformats.org/spreadsheetml/2006/main" count="639" uniqueCount="323">
  <si>
    <t>Reporting country:</t>
  </si>
  <si>
    <t>Period:</t>
  </si>
  <si>
    <t>Date:</t>
  </si>
  <si>
    <t>Slovak Republic</t>
  </si>
  <si>
    <t>GRANTS</t>
  </si>
  <si>
    <t>of which:</t>
  </si>
  <si>
    <t>RECIPIENT</t>
  </si>
  <si>
    <t>DESTINATION OF OFFICIAL DEVELOPMENT ASSISTANCE - COMMITMENTS</t>
  </si>
  <si>
    <t>TOTAL</t>
  </si>
  <si>
    <t>I. EUROPE, TOTAL</t>
  </si>
  <si>
    <t>II. AFRICA, TOTAL</t>
  </si>
  <si>
    <t>II.A. NORTH OF SAHARA, TOTAL</t>
  </si>
  <si>
    <t>II.B. SOUTH OF SAHARA, TOTAL</t>
  </si>
  <si>
    <t>III. AMERICA, TOTAL</t>
  </si>
  <si>
    <t>III.B. SOUTH, TOTAL</t>
  </si>
  <si>
    <t>IV. ASIA, TOTAL</t>
  </si>
  <si>
    <t>IV.A. MIDDLE EAST, TOTAL</t>
  </si>
  <si>
    <t>IV.B. SOUTH &amp; CENTR. ASIA, TOTAL</t>
  </si>
  <si>
    <t>IV.C. FAR EAST, TOTAL</t>
  </si>
  <si>
    <t>V. OCEANIA, TOTAL</t>
  </si>
  <si>
    <t>B. TOTAL EUROPEAN UNION</t>
  </si>
  <si>
    <t>C. TOTAL WORLD BANK GROUP</t>
  </si>
  <si>
    <t>D. TOTAL REGIONAL BANKS</t>
  </si>
  <si>
    <t>E. OTHER AGENCIES</t>
  </si>
  <si>
    <t>F. MULTILATERAL, TOTAL</t>
  </si>
  <si>
    <t>/</t>
  </si>
  <si>
    <t>071</t>
  </si>
  <si>
    <t>086</t>
  </si>
  <si>
    <t>064</t>
  </si>
  <si>
    <t>057</t>
  </si>
  <si>
    <t>093</t>
  </si>
  <si>
    <t>065</t>
  </si>
  <si>
    <t>066</t>
  </si>
  <si>
    <t>063</t>
  </si>
  <si>
    <t>055</t>
  </si>
  <si>
    <t>085</t>
  </si>
  <si>
    <t>088</t>
  </si>
  <si>
    <t>089</t>
  </si>
  <si>
    <t>II.C. AFRICA, REGIONAL</t>
  </si>
  <si>
    <t>III.C. AMERICA, REGIONAL</t>
  </si>
  <si>
    <t>1000</t>
  </si>
  <si>
    <t>975</t>
  </si>
  <si>
    <t>939</t>
  </si>
  <si>
    <t>927</t>
  </si>
  <si>
    <t>902</t>
  </si>
  <si>
    <t>900</t>
  </si>
  <si>
    <t>816</t>
  </si>
  <si>
    <t>949</t>
  </si>
  <si>
    <t>1311</t>
  </si>
  <si>
    <t>1312</t>
  </si>
  <si>
    <t>3000</t>
  </si>
  <si>
    <t>TABLE DAC 3A</t>
  </si>
  <si>
    <t>2023 edition</t>
  </si>
  <si>
    <t xml:space="preserve"> </t>
  </si>
  <si>
    <t xml:space="preserve"> 301</t>
  </si>
  <si>
    <t>308</t>
  </si>
  <si>
    <t>310</t>
  </si>
  <si>
    <t xml:space="preserve"> 304</t>
  </si>
  <si>
    <t xml:space="preserve"> 305</t>
  </si>
  <si>
    <t xml:space="preserve"> 306</t>
  </si>
  <si>
    <t>LOANS</t>
  </si>
  <si>
    <t>MILLION US DOLLARS</t>
  </si>
  <si>
    <t>ASS. FIN.</t>
  </si>
  <si>
    <t>CAPITAL</t>
  </si>
  <si>
    <t>AND OTHER</t>
  </si>
  <si>
    <t>INTEREST</t>
  </si>
  <si>
    <t>SUBSCRIP-</t>
  </si>
  <si>
    <t>LONG-TERM</t>
  </si>
  <si>
    <t>TECHNICAL</t>
  </si>
  <si>
    <t>SUBSIDIES</t>
  </si>
  <si>
    <t>TIONS</t>
  </si>
  <si>
    <t>COOPERAT.</t>
  </si>
  <si>
    <t xml:space="preserve">   Albania</t>
  </si>
  <si>
    <t xml:space="preserve">   Belarus</t>
  </si>
  <si>
    <t xml:space="preserve">   Bosnia and Herzegovina</t>
  </si>
  <si>
    <t xml:space="preserve">   Kosovo</t>
  </si>
  <si>
    <t xml:space="preserve">   Moldova</t>
  </si>
  <si>
    <t xml:space="preserve">   Montenegro</t>
  </si>
  <si>
    <t xml:space="preserve">   North Macedonia</t>
  </si>
  <si>
    <t xml:space="preserve">   Serbia</t>
  </si>
  <si>
    <t xml:space="preserve">   Turkey</t>
  </si>
  <si>
    <t xml:space="preserve">   Ukraine</t>
  </si>
  <si>
    <t xml:space="preserve">   States of ex-Yugoslavia unspecif.</t>
  </si>
  <si>
    <t xml:space="preserve">   Europe, regional</t>
  </si>
  <si>
    <t xml:space="preserve">   Algeria</t>
  </si>
  <si>
    <t xml:space="preserve">   Egypt</t>
  </si>
  <si>
    <t xml:space="preserve">   Libya</t>
  </si>
  <si>
    <t xml:space="preserve">   Morocco</t>
  </si>
  <si>
    <t xml:space="preserve">   Tunisia</t>
  </si>
  <si>
    <t xml:space="preserve">   North of Sahara, regional</t>
  </si>
  <si>
    <t>II.B.i. Eastern Africa</t>
  </si>
  <si>
    <t xml:space="preserve">   Burundi</t>
  </si>
  <si>
    <t xml:space="preserve">   Comoros</t>
  </si>
  <si>
    <t xml:space="preserve">   Djibouti</t>
  </si>
  <si>
    <t xml:space="preserve">   Eritrea</t>
  </si>
  <si>
    <t xml:space="preserve">   Ethiopia</t>
  </si>
  <si>
    <t xml:space="preserve">   Kenya</t>
  </si>
  <si>
    <t xml:space="preserve">   Madagascar</t>
  </si>
  <si>
    <t xml:space="preserve">   Malawi</t>
  </si>
  <si>
    <t xml:space="preserve">   Mauritius</t>
  </si>
  <si>
    <t xml:space="preserve">   Mozambique</t>
  </si>
  <si>
    <t xml:space="preserve">   Rwanda</t>
  </si>
  <si>
    <t xml:space="preserve">   Somalia</t>
  </si>
  <si>
    <t xml:space="preserve">   South Sudan</t>
  </si>
  <si>
    <t xml:space="preserve">   Sudan</t>
  </si>
  <si>
    <t xml:space="preserve">   Tanzania</t>
  </si>
  <si>
    <t xml:space="preserve">   Uganda</t>
  </si>
  <si>
    <t xml:space="preserve">   Zambia</t>
  </si>
  <si>
    <t xml:space="preserve">   Zimbabwe</t>
  </si>
  <si>
    <t xml:space="preserve">   Eastern Africa, regional</t>
  </si>
  <si>
    <t>II.B.ii. Middle Africa</t>
  </si>
  <si>
    <t xml:space="preserve">   Angola</t>
  </si>
  <si>
    <t xml:space="preserve">   Cameroon</t>
  </si>
  <si>
    <t xml:space="preserve">   Central African Republic</t>
  </si>
  <si>
    <t xml:space="preserve">   Chad</t>
  </si>
  <si>
    <t xml:space="preserve">   Congo</t>
  </si>
  <si>
    <t xml:space="preserve">   Democratic Republic of the Congo</t>
  </si>
  <si>
    <t xml:space="preserve">   Equatorial Guinea</t>
  </si>
  <si>
    <t xml:space="preserve">   Gabon</t>
  </si>
  <si>
    <t xml:space="preserve">   Sao Tome and Principe</t>
  </si>
  <si>
    <t xml:space="preserve">   Middle Africa, regional</t>
  </si>
  <si>
    <t>II.B.iii. Southern Africa</t>
  </si>
  <si>
    <t xml:space="preserve">   Botswana</t>
  </si>
  <si>
    <t xml:space="preserve">   Eswatini</t>
  </si>
  <si>
    <t xml:space="preserve">   Lesotho</t>
  </si>
  <si>
    <t xml:space="preserve">   Namibia</t>
  </si>
  <si>
    <t xml:space="preserve">   South Africa</t>
  </si>
  <si>
    <t xml:space="preserve">   Southern Africa, regional</t>
  </si>
  <si>
    <t>II.B.iv. Western Africa</t>
  </si>
  <si>
    <t xml:space="preserve">   Benin</t>
  </si>
  <si>
    <t xml:space="preserve">   Burkina Faso</t>
  </si>
  <si>
    <t xml:space="preserve">   Cabo Verde</t>
  </si>
  <si>
    <t xml:space="preserve">   Côte d’Ivoire</t>
  </si>
  <si>
    <t xml:space="preserve">   Gambia</t>
  </si>
  <si>
    <t xml:space="preserve">   Ghana</t>
  </si>
  <si>
    <t xml:space="preserve">   Guinea</t>
  </si>
  <si>
    <t xml:space="preserve">   Guinea-Bissau</t>
  </si>
  <si>
    <t xml:space="preserve">   Liberia</t>
  </si>
  <si>
    <t xml:space="preserve">   Mali</t>
  </si>
  <si>
    <t xml:space="preserve">   Mauritania</t>
  </si>
  <si>
    <t xml:space="preserve">   Niger</t>
  </si>
  <si>
    <t xml:space="preserve">   Nigeria</t>
  </si>
  <si>
    <t xml:space="preserve">   Saint Helena</t>
  </si>
  <si>
    <t xml:space="preserve">   Senegal</t>
  </si>
  <si>
    <t xml:space="preserve">   Sierra Leone</t>
  </si>
  <si>
    <t xml:space="preserve">   Togo</t>
  </si>
  <si>
    <t xml:space="preserve">   Western Africa, regional</t>
  </si>
  <si>
    <t xml:space="preserve">   South of Sahara, regional</t>
  </si>
  <si>
    <t>III.A. CARIBBEAN &amp; CENTRAL, TOTAL</t>
  </si>
  <si>
    <t>III.A.i. Caribbean</t>
  </si>
  <si>
    <t xml:space="preserve">   Cuba</t>
  </si>
  <si>
    <t xml:space="preserve">   Dominica</t>
  </si>
  <si>
    <t xml:space="preserve">   Dominican Republic</t>
  </si>
  <si>
    <t xml:space="preserve">   Grenada</t>
  </si>
  <si>
    <t xml:space="preserve">   Haiti</t>
  </si>
  <si>
    <t xml:space="preserve">   Jamaica</t>
  </si>
  <si>
    <t xml:space="preserve">   Montserrat</t>
  </si>
  <si>
    <t xml:space="preserve">   Saint Lucia</t>
  </si>
  <si>
    <t xml:space="preserve">   Saint Vincent and the Grenadines</t>
  </si>
  <si>
    <t xml:space="preserve">   Caribbean, regional</t>
  </si>
  <si>
    <t>III.A.ii. Central America</t>
  </si>
  <si>
    <t xml:space="preserve">   Belize</t>
  </si>
  <si>
    <t xml:space="preserve">   Costa Rica</t>
  </si>
  <si>
    <t xml:space="preserve">   El Salvador</t>
  </si>
  <si>
    <t xml:space="preserve">   Guatemala</t>
  </si>
  <si>
    <t xml:space="preserve">   Honduras</t>
  </si>
  <si>
    <t xml:space="preserve">   Mexico</t>
  </si>
  <si>
    <t xml:space="preserve">   Nicaragua</t>
  </si>
  <si>
    <t xml:space="preserve">   Panama</t>
  </si>
  <si>
    <t xml:space="preserve">   Central America, regional</t>
  </si>
  <si>
    <t xml:space="preserve">   Caribbean &amp; Central America, regional</t>
  </si>
  <si>
    <t xml:space="preserve">   Argentina</t>
  </si>
  <si>
    <t xml:space="preserve">   Bolivia </t>
  </si>
  <si>
    <t xml:space="preserve">   Brazil</t>
  </si>
  <si>
    <t xml:space="preserve">   Colombia</t>
  </si>
  <si>
    <t xml:space="preserve">   Ecuador</t>
  </si>
  <si>
    <t xml:space="preserve">   Guyana</t>
  </si>
  <si>
    <t xml:space="preserve">   Paraguay</t>
  </si>
  <si>
    <t xml:space="preserve">   Peru</t>
  </si>
  <si>
    <t xml:space="preserve">   Suriname</t>
  </si>
  <si>
    <t xml:space="preserve">   Venezuela</t>
  </si>
  <si>
    <t xml:space="preserve">   South America, regional</t>
  </si>
  <si>
    <t xml:space="preserve">   Iran</t>
  </si>
  <si>
    <t xml:space="preserve">   Iraq</t>
  </si>
  <si>
    <t xml:space="preserve">   Jordan</t>
  </si>
  <si>
    <t xml:space="preserve">   Lebanon</t>
  </si>
  <si>
    <t xml:space="preserve">   Syrian Arab Republic</t>
  </si>
  <si>
    <t xml:space="preserve">   West Bank and Gaza Strip</t>
  </si>
  <si>
    <t xml:space="preserve">   Yemen</t>
  </si>
  <si>
    <t xml:space="preserve">   Middle East, regional</t>
  </si>
  <si>
    <t xml:space="preserve">   Afghanistan</t>
  </si>
  <si>
    <t xml:space="preserve">   Armenia</t>
  </si>
  <si>
    <t xml:space="preserve">   Azerbaijan</t>
  </si>
  <si>
    <t xml:space="preserve">   Bangladesh</t>
  </si>
  <si>
    <t xml:space="preserve">   Bhutan</t>
  </si>
  <si>
    <t xml:space="preserve">   Georgia</t>
  </si>
  <si>
    <t xml:space="preserve">   India</t>
  </si>
  <si>
    <t xml:space="preserve">   Kazakhstan</t>
  </si>
  <si>
    <t xml:space="preserve">   Kyrgyzstan</t>
  </si>
  <si>
    <t xml:space="preserve">   Maldives</t>
  </si>
  <si>
    <t xml:space="preserve">   Myanmar</t>
  </si>
  <si>
    <t xml:space="preserve">   Nepal</t>
  </si>
  <si>
    <t xml:space="preserve">   Pakistan</t>
  </si>
  <si>
    <t xml:space="preserve">   Sri Lanka</t>
  </si>
  <si>
    <t xml:space="preserve">   Tajikistan</t>
  </si>
  <si>
    <t xml:space="preserve">   Turkmenistan</t>
  </si>
  <si>
    <t xml:space="preserve">   Uzbekistan</t>
  </si>
  <si>
    <t xml:space="preserve">   Central Asia, regional</t>
  </si>
  <si>
    <t xml:space="preserve">   South Asia, regional</t>
  </si>
  <si>
    <t xml:space="preserve">   South &amp; Central Asia, regional</t>
  </si>
  <si>
    <t xml:space="preserve">   Cambodia</t>
  </si>
  <si>
    <t xml:space="preserve">   China (People’s Republic of)</t>
  </si>
  <si>
    <t xml:space="preserve">   Democratic People's Republic of Korea</t>
  </si>
  <si>
    <t xml:space="preserve">   Indonesia</t>
  </si>
  <si>
    <t xml:space="preserve">   Lao People’s Democratic Republic</t>
  </si>
  <si>
    <t xml:space="preserve">   Malaysia</t>
  </si>
  <si>
    <t xml:space="preserve">   Mongolia</t>
  </si>
  <si>
    <t xml:space="preserve">   Philippines</t>
  </si>
  <si>
    <t xml:space="preserve">   Thailand</t>
  </si>
  <si>
    <t xml:space="preserve">   Timor-Leste</t>
  </si>
  <si>
    <t xml:space="preserve">   Viet Nam</t>
  </si>
  <si>
    <t xml:space="preserve">   Far East Asia, regional</t>
  </si>
  <si>
    <t>IV.D. ASIA, regional</t>
  </si>
  <si>
    <t>V.A. Melanesia</t>
  </si>
  <si>
    <t xml:space="preserve">   Fiji</t>
  </si>
  <si>
    <t xml:space="preserve">   Papua New Guinea</t>
  </si>
  <si>
    <t xml:space="preserve">   Solomon Islands</t>
  </si>
  <si>
    <t xml:space="preserve">   Vanuatu</t>
  </si>
  <si>
    <t xml:space="preserve">   Melanesia, regional</t>
  </si>
  <si>
    <t>V.B. Micronesia</t>
  </si>
  <si>
    <t xml:space="preserve">   Kiribati</t>
  </si>
  <si>
    <t xml:space="preserve">   Marshall Islands</t>
  </si>
  <si>
    <t xml:space="preserve">   Micronesia</t>
  </si>
  <si>
    <t xml:space="preserve">   Nauru</t>
  </si>
  <si>
    <t xml:space="preserve">   Palau</t>
  </si>
  <si>
    <t xml:space="preserve">   Micronesia, regional</t>
  </si>
  <si>
    <t>V.C. Polynesia</t>
  </si>
  <si>
    <t xml:space="preserve">   Niue</t>
  </si>
  <si>
    <t xml:space="preserve">   Samoa</t>
  </si>
  <si>
    <t xml:space="preserve">   Tokelau</t>
  </si>
  <si>
    <t xml:space="preserve">   Tonga</t>
  </si>
  <si>
    <t xml:space="preserve">   Tuvalu</t>
  </si>
  <si>
    <t xml:space="preserve">   Wallis and Futuna </t>
  </si>
  <si>
    <t xml:space="preserve">   Polynesia, regional</t>
  </si>
  <si>
    <t xml:space="preserve">   Oceania, regional</t>
  </si>
  <si>
    <t>VI. DEVELOPING COUNTRIES UNSP.</t>
  </si>
  <si>
    <t>VII. BILATERAL. COUNTRIES, TOTAL</t>
  </si>
  <si>
    <t>A. CORE CONTRIBUTIONS TO U.N.,</t>
  </si>
  <si>
    <t xml:space="preserve">    TOTAL (1 to 8)</t>
  </si>
  <si>
    <t xml:space="preserve">      1. U.N.D.P.</t>
  </si>
  <si>
    <t xml:space="preserve">      2. UNICEF</t>
  </si>
  <si>
    <t xml:space="preserve">      3. UNRWA</t>
  </si>
  <si>
    <t xml:space="preserve">      4. W.F.P.</t>
  </si>
  <si>
    <t xml:space="preserve">      5. UNHCR</t>
  </si>
  <si>
    <t xml:space="preserve">      6. UNFPA</t>
  </si>
  <si>
    <t xml:space="preserve">      7. IFAD</t>
  </si>
  <si>
    <t xml:space="preserve">      8. OTHER UN</t>
  </si>
  <si>
    <t xml:space="preserve">            of which:</t>
  </si>
  <si>
    <t xml:space="preserve">         Contributions reportable in part as ODA:</t>
  </si>
  <si>
    <t xml:space="preserve">              -FAO                      (83%)</t>
  </si>
  <si>
    <t>932</t>
  </si>
  <si>
    <t xml:space="preserve">              -IAEA - Assessed   (33%)</t>
  </si>
  <si>
    <t>941</t>
  </si>
  <si>
    <t xml:space="preserve">              -ILO - Assessed     (60%)</t>
  </si>
  <si>
    <t>940</t>
  </si>
  <si>
    <t xml:space="preserve">              -ITU                        (18%)</t>
  </si>
  <si>
    <t>937</t>
  </si>
  <si>
    <t xml:space="preserve">              -OHCHR                (88%)</t>
  </si>
  <si>
    <t>946</t>
  </si>
  <si>
    <t xml:space="preserve">              -UN                        (47%)</t>
  </si>
  <si>
    <t>938</t>
  </si>
  <si>
    <t xml:space="preserve">              -UNDPO                (15%)</t>
  </si>
  <si>
    <t>943</t>
  </si>
  <si>
    <t xml:space="preserve">              -UNECE                 (89%)</t>
  </si>
  <si>
    <t>948</t>
  </si>
  <si>
    <t xml:space="preserve">              -UNESCO              (60%)</t>
  </si>
  <si>
    <t>942</t>
  </si>
  <si>
    <t xml:space="preserve">              -UNFCCC              (61%)</t>
  </si>
  <si>
    <t>924</t>
  </si>
  <si>
    <t xml:space="preserve">              -UNDRR             (75%)</t>
  </si>
  <si>
    <t>977</t>
  </si>
  <si>
    <t xml:space="preserve">              -UPU                      (16%)</t>
  </si>
  <si>
    <t>936</t>
  </si>
  <si>
    <t xml:space="preserve">              -WHO - Assessed  (76%)</t>
  </si>
  <si>
    <t>931</t>
  </si>
  <si>
    <t xml:space="preserve">              -WIPO                      (3%)</t>
  </si>
  <si>
    <t>814</t>
  </si>
  <si>
    <t xml:space="preserve">              -WMO                      (4%)</t>
  </si>
  <si>
    <t>933</t>
  </si>
  <si>
    <t xml:space="preserve">         Other UN agencies and funds</t>
  </si>
  <si>
    <t xml:space="preserve">             MONTREAL PROTOCOL</t>
  </si>
  <si>
    <t xml:space="preserve">             WHO-CVCA</t>
  </si>
  <si>
    <t>930</t>
  </si>
  <si>
    <t xml:space="preserve">      9. EDF</t>
  </si>
  <si>
    <t xml:space="preserve">      10. EC</t>
  </si>
  <si>
    <t xml:space="preserve">      11. EIB</t>
  </si>
  <si>
    <t xml:space="preserve">      12. OTHER EU</t>
  </si>
  <si>
    <t xml:space="preserve">      13. IBRD</t>
  </si>
  <si>
    <t xml:space="preserve">      14. IDA</t>
  </si>
  <si>
    <t xml:space="preserve">      15. IDA-MDRI</t>
  </si>
  <si>
    <t xml:space="preserve">      16. IFC</t>
  </si>
  <si>
    <t xml:space="preserve">      17. MIGA</t>
  </si>
  <si>
    <t xml:space="preserve">      18. OTHER WORLD BANK (AMCs)</t>
  </si>
  <si>
    <t xml:space="preserve">      19. AS.D.B.</t>
  </si>
  <si>
    <t xml:space="preserve">      20. AS. D.B. SPECIAL FUND</t>
  </si>
  <si>
    <t xml:space="preserve">      21. IDB</t>
  </si>
  <si>
    <t xml:space="preserve">      22. IDB SPECIAL FUND</t>
  </si>
  <si>
    <t xml:space="preserve">      23. AFR.D.B.</t>
  </si>
  <si>
    <t xml:space="preserve">      24. AFR.DEV.FUND</t>
  </si>
  <si>
    <t xml:space="preserve">      25. CARIBBEAN D.B.</t>
  </si>
  <si>
    <t xml:space="preserve">      26. CABEI</t>
  </si>
  <si>
    <t xml:space="preserve">      27. TOTAL OTHER REGIONAL</t>
  </si>
  <si>
    <t xml:space="preserve">         BANKS &amp; SPECIAL FUNDS</t>
  </si>
  <si>
    <t xml:space="preserve">      28. IMF,TOTAL</t>
  </si>
  <si>
    <t xml:space="preserve">          of which:</t>
  </si>
  <si>
    <t xml:space="preserve">           -IMF-PRGT</t>
  </si>
  <si>
    <t xml:space="preserve">           -IMF-PRG-HIPC</t>
  </si>
  <si>
    <t xml:space="preserve">      29. TOTAL OTHER MULTILATERAL</t>
  </si>
  <si>
    <t xml:space="preserve">           -GEF</t>
  </si>
  <si>
    <t xml:space="preserve">           -GAVI</t>
  </si>
  <si>
    <t xml:space="preserve">           -Global Fund</t>
  </si>
  <si>
    <t xml:space="preserve">           -NDF</t>
  </si>
  <si>
    <t xml:space="preserve"> TOTAL BILAT. + MULTILAT.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</si>
</sst>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_)"/>
    <numFmt numFmtId="166" formatCode="0_)"/>
  </numFmts>
  <fonts count="9">
    <font>
      <sz val="11"/>
      <color theme="1"/>
      <name val="Calibri"/>
      <family val="2"/>
      <charset val="238"/>
      <scheme val="minor"/>
    </font>
    <font>
      <sz val="12"/>
      <name val="Helv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u/>
      <sz val="7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/>
    <xf numFmtId="0" fontId="5" fillId="0" borderId="0"/>
  </cellStyleXfs>
  <cellXfs count="86">
    <xf numFmtId="0" fontId="0" fillId="0" borderId="0" xfId="0"/>
    <xf numFmtId="165" fontId="3" fillId="0" borderId="0" xfId="1" quotePrefix="1" applyFont="1" applyAlignment="1">
      <alignment horizontal="left"/>
    </xf>
    <xf numFmtId="165" fontId="2" fillId="0" borderId="0" xfId="1" applyFont="1"/>
    <xf numFmtId="165" fontId="2" fillId="0" borderId="0" xfId="1" quotePrefix="1" applyFont="1" applyAlignment="1">
      <alignment horizontal="right"/>
    </xf>
    <xf numFmtId="165" fontId="3" fillId="0" borderId="4" xfId="1" applyFont="1" applyBorder="1" applyAlignment="1" applyProtection="1">
      <alignment horizontal="left"/>
      <protection locked="0"/>
    </xf>
    <xf numFmtId="1" fontId="3" fillId="0" borderId="0" xfId="1" quotePrefix="1" applyNumberFormat="1" applyFont="1" applyAlignment="1">
      <alignment horizontal="left"/>
    </xf>
    <xf numFmtId="165" fontId="3" fillId="0" borderId="0" xfId="1" applyFont="1"/>
    <xf numFmtId="165" fontId="2" fillId="0" borderId="0" xfId="1" quotePrefix="1" applyFont="1" applyAlignment="1">
      <alignment horizontal="left"/>
    </xf>
    <xf numFmtId="166" fontId="3" fillId="0" borderId="4" xfId="1" applyNumberFormat="1" applyFont="1" applyBorder="1" applyAlignment="1">
      <alignment horizontal="left"/>
    </xf>
    <xf numFmtId="165" fontId="2" fillId="0" borderId="0" xfId="1" applyFont="1" applyAlignment="1">
      <alignment horizontal="right"/>
    </xf>
    <xf numFmtId="14" fontId="2" fillId="0" borderId="1" xfId="1" applyNumberFormat="1" applyFont="1" applyBorder="1" applyAlignment="1">
      <alignment horizontal="left"/>
    </xf>
    <xf numFmtId="49" fontId="2" fillId="0" borderId="0" xfId="1" applyNumberFormat="1" applyFont="1" applyAlignment="1">
      <alignment horizontal="center"/>
    </xf>
    <xf numFmtId="165" fontId="2" fillId="0" borderId="5" xfId="1" applyFont="1" applyBorder="1"/>
    <xf numFmtId="165" fontId="2" fillId="0" borderId="0" xfId="1" applyFont="1" applyProtection="1">
      <protection locked="0"/>
    </xf>
    <xf numFmtId="165" fontId="2" fillId="0" borderId="0" xfId="1" applyFont="1" applyBorder="1"/>
    <xf numFmtId="49" fontId="2" fillId="0" borderId="0" xfId="1" applyNumberFormat="1" applyFont="1" applyBorder="1" applyAlignment="1">
      <alignment horizontal="center"/>
    </xf>
    <xf numFmtId="165" fontId="2" fillId="0" borderId="0" xfId="1" applyFont="1" applyBorder="1" applyAlignment="1">
      <alignment horizontal="center"/>
    </xf>
    <xf numFmtId="165" fontId="4" fillId="0" borderId="0" xfId="1" applyFont="1" applyBorder="1" applyAlignment="1">
      <alignment horizontal="center"/>
    </xf>
    <xf numFmtId="165" fontId="3" fillId="0" borderId="0" xfId="1" applyFont="1" applyBorder="1" applyAlignment="1">
      <alignment horizontal="center"/>
    </xf>
    <xf numFmtId="165" fontId="2" fillId="0" borderId="1" xfId="1" applyFont="1" applyBorder="1" applyAlignment="1">
      <alignment horizontal="fill"/>
    </xf>
    <xf numFmtId="49" fontId="2" fillId="0" borderId="1" xfId="1" applyNumberFormat="1" applyFont="1" applyBorder="1" applyAlignment="1">
      <alignment horizontal="fill"/>
    </xf>
    <xf numFmtId="165" fontId="3" fillId="0" borderId="1" xfId="1" applyFont="1" applyBorder="1" applyAlignment="1">
      <alignment horizontal="fill"/>
    </xf>
    <xf numFmtId="165" fontId="2" fillId="0" borderId="0" xfId="1" applyFont="1" applyBorder="1" applyAlignment="1" applyProtection="1">
      <alignment horizontal="left"/>
      <protection locked="0"/>
    </xf>
    <xf numFmtId="165" fontId="2" fillId="0" borderId="12" xfId="1" applyFont="1" applyBorder="1" applyAlignment="1">
      <alignment horizontal="center"/>
    </xf>
    <xf numFmtId="165" fontId="2" fillId="0" borderId="3" xfId="1" applyFont="1" applyBorder="1"/>
    <xf numFmtId="165" fontId="3" fillId="0" borderId="3" xfId="1" applyFont="1" applyBorder="1" applyAlignment="1">
      <alignment horizontal="center"/>
    </xf>
    <xf numFmtId="165" fontId="2" fillId="0" borderId="2" xfId="1" applyFont="1" applyBorder="1" applyAlignment="1">
      <alignment horizontal="fill"/>
    </xf>
    <xf numFmtId="165" fontId="2" fillId="0" borderId="13" xfId="1" applyFont="1" applyBorder="1" applyAlignment="1">
      <alignment horizontal="center"/>
    </xf>
    <xf numFmtId="165" fontId="2" fillId="0" borderId="0" xfId="1" quotePrefix="1" applyFont="1" applyBorder="1" applyAlignment="1">
      <alignment horizontal="center"/>
    </xf>
    <xf numFmtId="165" fontId="3" fillId="0" borderId="0" xfId="1" quotePrefix="1" applyFont="1" applyBorder="1" applyAlignment="1">
      <alignment horizontal="center"/>
    </xf>
    <xf numFmtId="165" fontId="3" fillId="0" borderId="3" xfId="1" applyFont="1" applyBorder="1"/>
    <xf numFmtId="165" fontId="3" fillId="0" borderId="2" xfId="1" applyFont="1" applyBorder="1" applyAlignment="1">
      <alignment horizontal="fill"/>
    </xf>
    <xf numFmtId="49" fontId="2" fillId="0" borderId="7" xfId="1" applyNumberFormat="1" applyFont="1" applyBorder="1" applyAlignment="1">
      <alignment horizontal="center" vertical="center"/>
    </xf>
    <xf numFmtId="165" fontId="2" fillId="0" borderId="7" xfId="1" applyFont="1" applyBorder="1" applyAlignment="1">
      <alignment vertical="center"/>
    </xf>
    <xf numFmtId="165" fontId="2" fillId="0" borderId="7" xfId="1" applyFont="1" applyBorder="1" applyAlignment="1">
      <alignment horizontal="fill" vertical="center"/>
    </xf>
    <xf numFmtId="165" fontId="3" fillId="0" borderId="7" xfId="1" applyFont="1" applyBorder="1" applyAlignment="1">
      <alignment vertical="center"/>
    </xf>
    <xf numFmtId="165" fontId="2" fillId="0" borderId="8" xfId="1" applyFont="1" applyBorder="1" applyAlignment="1">
      <alignment vertical="center"/>
    </xf>
    <xf numFmtId="165" fontId="2" fillId="0" borderId="6" xfId="1" applyFont="1" applyBorder="1" applyAlignment="1">
      <alignment horizontal="left" vertical="center"/>
    </xf>
    <xf numFmtId="49" fontId="2" fillId="0" borderId="7" xfId="1" quotePrefix="1" applyNumberFormat="1" applyFont="1" applyBorder="1" applyAlignment="1">
      <alignment horizontal="center" vertical="center"/>
    </xf>
    <xf numFmtId="165" fontId="2" fillId="0" borderId="7" xfId="1" applyFont="1" applyBorder="1" applyAlignment="1" applyProtection="1">
      <alignment vertical="center"/>
      <protection locked="0"/>
    </xf>
    <xf numFmtId="165" fontId="2" fillId="0" borderId="8" xfId="1" applyFont="1" applyBorder="1" applyAlignment="1" applyProtection="1">
      <alignment vertical="center"/>
      <protection locked="0"/>
    </xf>
    <xf numFmtId="165" fontId="2" fillId="0" borderId="6" xfId="1" applyFont="1" applyBorder="1" applyAlignment="1" applyProtection="1">
      <alignment horizontal="left" vertical="center"/>
      <protection locked="0"/>
    </xf>
    <xf numFmtId="49" fontId="2" fillId="0" borderId="7" xfId="1" applyNumberFormat="1" applyFont="1" applyBorder="1" applyAlignment="1" applyProtection="1">
      <alignment horizontal="center" vertical="center"/>
      <protection locked="0"/>
    </xf>
    <xf numFmtId="165" fontId="3" fillId="0" borderId="7" xfId="1" applyFont="1" applyBorder="1" applyAlignment="1" applyProtection="1">
      <alignment vertical="center"/>
      <protection locked="0"/>
    </xf>
    <xf numFmtId="165" fontId="2" fillId="0" borderId="7" xfId="1" applyFont="1" applyBorder="1" applyAlignment="1" applyProtection="1">
      <alignment horizontal="fill" vertical="center"/>
      <protection locked="0"/>
    </xf>
    <xf numFmtId="0" fontId="2" fillId="0" borderId="7" xfId="1" applyNumberFormat="1" applyFont="1" applyBorder="1" applyAlignment="1">
      <alignment horizontal="center" vertical="center"/>
    </xf>
    <xf numFmtId="165" fontId="2" fillId="0" borderId="6" xfId="1" quotePrefix="1" applyFont="1" applyBorder="1" applyAlignment="1">
      <alignment horizontal="left" vertical="center"/>
    </xf>
    <xf numFmtId="165" fontId="3" fillId="0" borderId="6" xfId="1" quotePrefix="1" applyFont="1" applyBorder="1" applyAlignment="1">
      <alignment horizontal="left" vertical="center"/>
    </xf>
    <xf numFmtId="165" fontId="2" fillId="0" borderId="8" xfId="1" applyFont="1" applyBorder="1" applyAlignment="1">
      <alignment horizontal="fill" vertical="center"/>
    </xf>
    <xf numFmtId="165" fontId="2" fillId="0" borderId="8" xfId="1" applyFont="1" applyBorder="1" applyAlignment="1" applyProtection="1">
      <alignment horizontal="fill" vertical="center"/>
      <protection locked="0"/>
    </xf>
    <xf numFmtId="165" fontId="4" fillId="0" borderId="6" xfId="1" applyFont="1" applyBorder="1" applyAlignment="1">
      <alignment horizontal="left" vertical="center"/>
    </xf>
    <xf numFmtId="165" fontId="4" fillId="0" borderId="6" xfId="1" applyFont="1" applyBorder="1" applyAlignment="1" applyProtection="1">
      <alignment horizontal="left" vertical="center"/>
      <protection locked="0"/>
    </xf>
    <xf numFmtId="165" fontId="2" fillId="0" borderId="6" xfId="1" applyFont="1" applyBorder="1" applyAlignment="1">
      <alignment vertical="center"/>
    </xf>
    <xf numFmtId="1" fontId="2" fillId="0" borderId="7" xfId="1" applyNumberFormat="1" applyFont="1" applyBorder="1" applyAlignment="1">
      <alignment horizontal="center" vertical="center"/>
    </xf>
    <xf numFmtId="165" fontId="7" fillId="0" borderId="6" xfId="1" applyFont="1" applyBorder="1" applyAlignment="1">
      <alignment horizontal="left" vertical="center"/>
    </xf>
    <xf numFmtId="49" fontId="8" fillId="0" borderId="7" xfId="1" applyNumberFormat="1" applyFont="1" applyBorder="1" applyAlignment="1">
      <alignment horizontal="center" vertical="center"/>
    </xf>
    <xf numFmtId="165" fontId="8" fillId="0" borderId="7" xfId="1" applyFont="1" applyBorder="1" applyAlignment="1">
      <alignment horizontal="fill" vertical="center"/>
    </xf>
    <xf numFmtId="165" fontId="7" fillId="0" borderId="7" xfId="1" applyFont="1" applyBorder="1" applyAlignment="1">
      <alignment vertical="center"/>
    </xf>
    <xf numFmtId="165" fontId="7" fillId="2" borderId="6" xfId="1" applyFont="1" applyFill="1" applyBorder="1" applyAlignment="1">
      <alignment horizontal="left" vertical="center"/>
    </xf>
    <xf numFmtId="165" fontId="7" fillId="2" borderId="7" xfId="1" applyFont="1" applyFill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165" fontId="7" fillId="2" borderId="7" xfId="1" applyFont="1" applyFill="1" applyBorder="1" applyAlignment="1">
      <alignment horizontal="fill" vertical="center"/>
    </xf>
    <xf numFmtId="165" fontId="7" fillId="2" borderId="8" xfId="1" applyFont="1" applyFill="1" applyBorder="1" applyAlignment="1">
      <alignment vertical="center"/>
    </xf>
    <xf numFmtId="165" fontId="6" fillId="0" borderId="6" xfId="1" applyFont="1" applyBorder="1" applyAlignment="1">
      <alignment horizontal="left" vertical="center" indent="1"/>
    </xf>
    <xf numFmtId="165" fontId="7" fillId="0" borderId="6" xfId="1" applyFont="1" applyFill="1" applyBorder="1" applyAlignment="1">
      <alignment horizontal="left" vertical="center"/>
    </xf>
    <xf numFmtId="49" fontId="7" fillId="0" borderId="7" xfId="1" applyNumberFormat="1" applyFont="1" applyFill="1" applyBorder="1" applyAlignment="1">
      <alignment horizontal="center" vertical="center"/>
    </xf>
    <xf numFmtId="165" fontId="7" fillId="0" borderId="7" xfId="1" applyFont="1" applyFill="1" applyBorder="1" applyAlignment="1">
      <alignment vertical="center"/>
    </xf>
    <xf numFmtId="165" fontId="7" fillId="0" borderId="7" xfId="1" applyFont="1" applyFill="1" applyBorder="1" applyAlignment="1">
      <alignment horizontal="fill" vertical="center"/>
    </xf>
    <xf numFmtId="165" fontId="7" fillId="0" borderId="8" xfId="1" applyFont="1" applyFill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165" fontId="7" fillId="0" borderId="7" xfId="1" applyFont="1" applyBorder="1" applyAlignment="1">
      <alignment horizontal="fill" vertical="center"/>
    </xf>
    <xf numFmtId="165" fontId="7" fillId="0" borderId="8" xfId="1" applyFont="1" applyBorder="1" applyAlignment="1">
      <alignment vertical="center"/>
    </xf>
    <xf numFmtId="165" fontId="7" fillId="0" borderId="7" xfId="1" applyFont="1" applyBorder="1" applyAlignment="1" applyProtection="1">
      <alignment vertical="center"/>
      <protection locked="0"/>
    </xf>
    <xf numFmtId="165" fontId="7" fillId="0" borderId="7" xfId="1" applyFont="1" applyBorder="1" applyAlignment="1" applyProtection="1">
      <alignment horizontal="fill" vertical="center"/>
      <protection locked="0"/>
    </xf>
    <xf numFmtId="165" fontId="7" fillId="0" borderId="8" xfId="1" applyFont="1" applyBorder="1" applyAlignment="1" applyProtection="1">
      <alignment vertical="center"/>
      <protection locked="0"/>
    </xf>
    <xf numFmtId="165" fontId="7" fillId="0" borderId="6" xfId="1" quotePrefix="1" applyFont="1" applyBorder="1" applyAlignment="1">
      <alignment horizontal="left" vertical="center"/>
    </xf>
    <xf numFmtId="165" fontId="7" fillId="2" borderId="6" xfId="1" quotePrefix="1" applyFont="1" applyFill="1" applyBorder="1" applyAlignment="1">
      <alignment horizontal="left" vertical="center"/>
    </xf>
    <xf numFmtId="165" fontId="7" fillId="2" borderId="7" xfId="1" applyFont="1" applyFill="1" applyBorder="1" applyAlignment="1" applyProtection="1">
      <alignment vertical="center"/>
      <protection locked="0"/>
    </xf>
    <xf numFmtId="165" fontId="7" fillId="2" borderId="7" xfId="1" applyFont="1" applyFill="1" applyBorder="1" applyAlignment="1" applyProtection="1">
      <alignment horizontal="fill" vertical="center"/>
      <protection locked="0"/>
    </xf>
    <xf numFmtId="165" fontId="7" fillId="2" borderId="8" xfId="1" applyFont="1" applyFill="1" applyBorder="1" applyAlignment="1" applyProtection="1">
      <alignment vertical="center"/>
      <protection locked="0"/>
    </xf>
    <xf numFmtId="165" fontId="7" fillId="2" borderId="9" xfId="1" quotePrefix="1" applyFont="1" applyFill="1" applyBorder="1" applyAlignment="1">
      <alignment horizontal="left" vertical="center"/>
    </xf>
    <xf numFmtId="49" fontId="7" fillId="2" borderId="10" xfId="1" applyNumberFormat="1" applyFont="1" applyFill="1" applyBorder="1" applyAlignment="1">
      <alignment horizontal="center" vertical="center"/>
    </xf>
    <xf numFmtId="165" fontId="7" fillId="2" borderId="10" xfId="1" applyFont="1" applyFill="1" applyBorder="1" applyAlignment="1">
      <alignment vertical="center"/>
    </xf>
    <xf numFmtId="165" fontId="7" fillId="2" borderId="11" xfId="1" applyFont="1" applyFill="1" applyBorder="1" applyAlignment="1">
      <alignment vertical="center"/>
    </xf>
    <xf numFmtId="165" fontId="8" fillId="0" borderId="8" xfId="1" applyFont="1" applyBorder="1" applyAlignment="1">
      <alignment horizontal="fill" vertical="center"/>
    </xf>
    <xf numFmtId="165" fontId="7" fillId="0" borderId="8" xfId="1" applyFont="1" applyBorder="1" applyAlignment="1">
      <alignment horizontal="fill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dcd\Data\DAC\Quest2000\an\Dac_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uce\Local%20Settings\Temporary%20Internet%20Files\Content.IE5\EO4NT35L\pDac_2008_E_original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osam-my.sharepoint.com/personal/markosovas_posam_sk/Documents/Desktop/DEV/Reporty%20pre%20OECD/Reporty%202022/oprava%20pod&#318;a%20OECD/Slovak%20Republic2022Dactablsforvalidation.xls" TargetMode="External"/><Relationship Id="rId1" Type="http://schemas.openxmlformats.org/officeDocument/2006/relationships/externalLinkPath" Target="Slovak%20Republic2022Dactablsforvalid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DCD\Data\STAT\Directives\DAC%20Directives%20revision\Dac_2010_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c5a_E"/>
      <sheetName val="liste de validation"/>
      <sheetName val="Sector code"/>
      <sheetName val="BenefittingCountry"/>
      <sheetName val="Country code"/>
      <sheetName val="Dac1_E_current"/>
      <sheetName val="Dac_E"/>
      <sheetName val="liste_de_validation"/>
      <sheetName val="Sector_code"/>
      <sheetName val="Country_code"/>
      <sheetName val="liste_de_validation1"/>
      <sheetName val="Sector_code1"/>
      <sheetName val="Country_code1"/>
      <sheetName val="Data validation sheet"/>
      <sheetName val="MOB_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_me"/>
      <sheetName val="Dac1_E_current"/>
      <sheetName val="Dac1_E_new"/>
      <sheetName val="other aggregates"/>
      <sheetName val="DAC1_E_new_all columns"/>
      <sheetName val="validation table"/>
      <sheetName val="MAPPING"/>
      <sheetName val="newDAC1 for reference"/>
      <sheetName val="Dac2a_E"/>
      <sheetName val="Dac2b_E"/>
      <sheetName val="Dac3a_E"/>
      <sheetName val="Dac4_E"/>
      <sheetName val="Dac5_E"/>
      <sheetName val="Dac6_E"/>
      <sheetName val="Dac7b_E"/>
      <sheetName val="Cross-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C1a_E"/>
      <sheetName val="DAC1b_E"/>
      <sheetName val="Dac2a_E"/>
      <sheetName val="Dac3a_E"/>
      <sheetName val="Dac5_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c1_E"/>
      <sheetName val="Dac2a_E"/>
      <sheetName val="Dac2b_E"/>
      <sheetName val="Dac3a_E"/>
      <sheetName val="Dac4_E"/>
      <sheetName val="Dac5_E"/>
      <sheetName val="Dac6_E"/>
      <sheetName val="Dac7b_E"/>
      <sheetName val="Cross-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8914B-37C0-454B-A687-6D17AAE4C52E}">
  <sheetPr syncVertical="1" syncRef="C11" transitionEvaluation="1">
    <pageSetUpPr fitToPage="1"/>
  </sheetPr>
  <dimension ref="A1:J266"/>
  <sheetViews>
    <sheetView showGridLines="0" tabSelected="1" zoomScaleNormal="100" workbookViewId="0">
      <pane xSplit="2" ySplit="10" topLeftCell="C11" activePane="bottomRight" state="frozen"/>
      <selection activeCell="A4" sqref="A4"/>
      <selection pane="topRight" activeCell="A4" sqref="A4"/>
      <selection pane="bottomLeft" activeCell="A4" sqref="A4"/>
      <selection pane="bottomRight"/>
    </sheetView>
  </sheetViews>
  <sheetFormatPr defaultColWidth="14" defaultRowHeight="15.75" customHeight="1"/>
  <cols>
    <col min="1" max="1" width="50.21875" style="2" customWidth="1"/>
    <col min="2" max="2" width="7.109375" style="11" customWidth="1"/>
    <col min="3" max="5" width="13.21875" style="2" customWidth="1"/>
    <col min="6" max="6" width="15.6640625" style="2" customWidth="1"/>
    <col min="7" max="7" width="15.6640625" style="6" customWidth="1"/>
    <col min="8" max="8" width="14.88671875" style="2" customWidth="1"/>
    <col min="9" max="256" width="14" style="2"/>
    <col min="257" max="257" width="50.21875" style="2" customWidth="1"/>
    <col min="258" max="258" width="7.109375" style="2" customWidth="1"/>
    <col min="259" max="261" width="13.21875" style="2" customWidth="1"/>
    <col min="262" max="263" width="15.6640625" style="2" customWidth="1"/>
    <col min="264" max="264" width="14.88671875" style="2" customWidth="1"/>
    <col min="265" max="512" width="14" style="2"/>
    <col min="513" max="513" width="50.21875" style="2" customWidth="1"/>
    <col min="514" max="514" width="7.109375" style="2" customWidth="1"/>
    <col min="515" max="517" width="13.21875" style="2" customWidth="1"/>
    <col min="518" max="519" width="15.6640625" style="2" customWidth="1"/>
    <col min="520" max="520" width="14.88671875" style="2" customWidth="1"/>
    <col min="521" max="768" width="14" style="2"/>
    <col min="769" max="769" width="50.21875" style="2" customWidth="1"/>
    <col min="770" max="770" width="7.109375" style="2" customWidth="1"/>
    <col min="771" max="773" width="13.21875" style="2" customWidth="1"/>
    <col min="774" max="775" width="15.6640625" style="2" customWidth="1"/>
    <col min="776" max="776" width="14.88671875" style="2" customWidth="1"/>
    <col min="777" max="1024" width="14" style="2"/>
    <col min="1025" max="1025" width="50.21875" style="2" customWidth="1"/>
    <col min="1026" max="1026" width="7.109375" style="2" customWidth="1"/>
    <col min="1027" max="1029" width="13.21875" style="2" customWidth="1"/>
    <col min="1030" max="1031" width="15.6640625" style="2" customWidth="1"/>
    <col min="1032" max="1032" width="14.88671875" style="2" customWidth="1"/>
    <col min="1033" max="1280" width="14" style="2"/>
    <col min="1281" max="1281" width="50.21875" style="2" customWidth="1"/>
    <col min="1282" max="1282" width="7.109375" style="2" customWidth="1"/>
    <col min="1283" max="1285" width="13.21875" style="2" customWidth="1"/>
    <col min="1286" max="1287" width="15.6640625" style="2" customWidth="1"/>
    <col min="1288" max="1288" width="14.88671875" style="2" customWidth="1"/>
    <col min="1289" max="1536" width="14" style="2"/>
    <col min="1537" max="1537" width="50.21875" style="2" customWidth="1"/>
    <col min="1538" max="1538" width="7.109375" style="2" customWidth="1"/>
    <col min="1539" max="1541" width="13.21875" style="2" customWidth="1"/>
    <col min="1542" max="1543" width="15.6640625" style="2" customWidth="1"/>
    <col min="1544" max="1544" width="14.88671875" style="2" customWidth="1"/>
    <col min="1545" max="1792" width="14" style="2"/>
    <col min="1793" max="1793" width="50.21875" style="2" customWidth="1"/>
    <col min="1794" max="1794" width="7.109375" style="2" customWidth="1"/>
    <col min="1795" max="1797" width="13.21875" style="2" customWidth="1"/>
    <col min="1798" max="1799" width="15.6640625" style="2" customWidth="1"/>
    <col min="1800" max="1800" width="14.88671875" style="2" customWidth="1"/>
    <col min="1801" max="2048" width="14" style="2"/>
    <col min="2049" max="2049" width="50.21875" style="2" customWidth="1"/>
    <col min="2050" max="2050" width="7.109375" style="2" customWidth="1"/>
    <col min="2051" max="2053" width="13.21875" style="2" customWidth="1"/>
    <col min="2054" max="2055" width="15.6640625" style="2" customWidth="1"/>
    <col min="2056" max="2056" width="14.88671875" style="2" customWidth="1"/>
    <col min="2057" max="2304" width="14" style="2"/>
    <col min="2305" max="2305" width="50.21875" style="2" customWidth="1"/>
    <col min="2306" max="2306" width="7.109375" style="2" customWidth="1"/>
    <col min="2307" max="2309" width="13.21875" style="2" customWidth="1"/>
    <col min="2310" max="2311" width="15.6640625" style="2" customWidth="1"/>
    <col min="2312" max="2312" width="14.88671875" style="2" customWidth="1"/>
    <col min="2313" max="2560" width="14" style="2"/>
    <col min="2561" max="2561" width="50.21875" style="2" customWidth="1"/>
    <col min="2562" max="2562" width="7.109375" style="2" customWidth="1"/>
    <col min="2563" max="2565" width="13.21875" style="2" customWidth="1"/>
    <col min="2566" max="2567" width="15.6640625" style="2" customWidth="1"/>
    <col min="2568" max="2568" width="14.88671875" style="2" customWidth="1"/>
    <col min="2569" max="2816" width="14" style="2"/>
    <col min="2817" max="2817" width="50.21875" style="2" customWidth="1"/>
    <col min="2818" max="2818" width="7.109375" style="2" customWidth="1"/>
    <col min="2819" max="2821" width="13.21875" style="2" customWidth="1"/>
    <col min="2822" max="2823" width="15.6640625" style="2" customWidth="1"/>
    <col min="2824" max="2824" width="14.88671875" style="2" customWidth="1"/>
    <col min="2825" max="3072" width="14" style="2"/>
    <col min="3073" max="3073" width="50.21875" style="2" customWidth="1"/>
    <col min="3074" max="3074" width="7.109375" style="2" customWidth="1"/>
    <col min="3075" max="3077" width="13.21875" style="2" customWidth="1"/>
    <col min="3078" max="3079" width="15.6640625" style="2" customWidth="1"/>
    <col min="3080" max="3080" width="14.88671875" style="2" customWidth="1"/>
    <col min="3081" max="3328" width="14" style="2"/>
    <col min="3329" max="3329" width="50.21875" style="2" customWidth="1"/>
    <col min="3330" max="3330" width="7.109375" style="2" customWidth="1"/>
    <col min="3331" max="3333" width="13.21875" style="2" customWidth="1"/>
    <col min="3334" max="3335" width="15.6640625" style="2" customWidth="1"/>
    <col min="3336" max="3336" width="14.88671875" style="2" customWidth="1"/>
    <col min="3337" max="3584" width="14" style="2"/>
    <col min="3585" max="3585" width="50.21875" style="2" customWidth="1"/>
    <col min="3586" max="3586" width="7.109375" style="2" customWidth="1"/>
    <col min="3587" max="3589" width="13.21875" style="2" customWidth="1"/>
    <col min="3590" max="3591" width="15.6640625" style="2" customWidth="1"/>
    <col min="3592" max="3592" width="14.88671875" style="2" customWidth="1"/>
    <col min="3593" max="3840" width="14" style="2"/>
    <col min="3841" max="3841" width="50.21875" style="2" customWidth="1"/>
    <col min="3842" max="3842" width="7.109375" style="2" customWidth="1"/>
    <col min="3843" max="3845" width="13.21875" style="2" customWidth="1"/>
    <col min="3846" max="3847" width="15.6640625" style="2" customWidth="1"/>
    <col min="3848" max="3848" width="14.88671875" style="2" customWidth="1"/>
    <col min="3849" max="4096" width="14" style="2"/>
    <col min="4097" max="4097" width="50.21875" style="2" customWidth="1"/>
    <col min="4098" max="4098" width="7.109375" style="2" customWidth="1"/>
    <col min="4099" max="4101" width="13.21875" style="2" customWidth="1"/>
    <col min="4102" max="4103" width="15.6640625" style="2" customWidth="1"/>
    <col min="4104" max="4104" width="14.88671875" style="2" customWidth="1"/>
    <col min="4105" max="4352" width="14" style="2"/>
    <col min="4353" max="4353" width="50.21875" style="2" customWidth="1"/>
    <col min="4354" max="4354" width="7.109375" style="2" customWidth="1"/>
    <col min="4355" max="4357" width="13.21875" style="2" customWidth="1"/>
    <col min="4358" max="4359" width="15.6640625" style="2" customWidth="1"/>
    <col min="4360" max="4360" width="14.88671875" style="2" customWidth="1"/>
    <col min="4361" max="4608" width="14" style="2"/>
    <col min="4609" max="4609" width="50.21875" style="2" customWidth="1"/>
    <col min="4610" max="4610" width="7.109375" style="2" customWidth="1"/>
    <col min="4611" max="4613" width="13.21875" style="2" customWidth="1"/>
    <col min="4614" max="4615" width="15.6640625" style="2" customWidth="1"/>
    <col min="4616" max="4616" width="14.88671875" style="2" customWidth="1"/>
    <col min="4617" max="4864" width="14" style="2"/>
    <col min="4865" max="4865" width="50.21875" style="2" customWidth="1"/>
    <col min="4866" max="4866" width="7.109375" style="2" customWidth="1"/>
    <col min="4867" max="4869" width="13.21875" style="2" customWidth="1"/>
    <col min="4870" max="4871" width="15.6640625" style="2" customWidth="1"/>
    <col min="4872" max="4872" width="14.88671875" style="2" customWidth="1"/>
    <col min="4873" max="5120" width="14" style="2"/>
    <col min="5121" max="5121" width="50.21875" style="2" customWidth="1"/>
    <col min="5122" max="5122" width="7.109375" style="2" customWidth="1"/>
    <col min="5123" max="5125" width="13.21875" style="2" customWidth="1"/>
    <col min="5126" max="5127" width="15.6640625" style="2" customWidth="1"/>
    <col min="5128" max="5128" width="14.88671875" style="2" customWidth="1"/>
    <col min="5129" max="5376" width="14" style="2"/>
    <col min="5377" max="5377" width="50.21875" style="2" customWidth="1"/>
    <col min="5378" max="5378" width="7.109375" style="2" customWidth="1"/>
    <col min="5379" max="5381" width="13.21875" style="2" customWidth="1"/>
    <col min="5382" max="5383" width="15.6640625" style="2" customWidth="1"/>
    <col min="5384" max="5384" width="14.88671875" style="2" customWidth="1"/>
    <col min="5385" max="5632" width="14" style="2"/>
    <col min="5633" max="5633" width="50.21875" style="2" customWidth="1"/>
    <col min="5634" max="5634" width="7.109375" style="2" customWidth="1"/>
    <col min="5635" max="5637" width="13.21875" style="2" customWidth="1"/>
    <col min="5638" max="5639" width="15.6640625" style="2" customWidth="1"/>
    <col min="5640" max="5640" width="14.88671875" style="2" customWidth="1"/>
    <col min="5641" max="5888" width="14" style="2"/>
    <col min="5889" max="5889" width="50.21875" style="2" customWidth="1"/>
    <col min="5890" max="5890" width="7.109375" style="2" customWidth="1"/>
    <col min="5891" max="5893" width="13.21875" style="2" customWidth="1"/>
    <col min="5894" max="5895" width="15.6640625" style="2" customWidth="1"/>
    <col min="5896" max="5896" width="14.88671875" style="2" customWidth="1"/>
    <col min="5897" max="6144" width="14" style="2"/>
    <col min="6145" max="6145" width="50.21875" style="2" customWidth="1"/>
    <col min="6146" max="6146" width="7.109375" style="2" customWidth="1"/>
    <col min="6147" max="6149" width="13.21875" style="2" customWidth="1"/>
    <col min="6150" max="6151" width="15.6640625" style="2" customWidth="1"/>
    <col min="6152" max="6152" width="14.88671875" style="2" customWidth="1"/>
    <col min="6153" max="6400" width="14" style="2"/>
    <col min="6401" max="6401" width="50.21875" style="2" customWidth="1"/>
    <col min="6402" max="6402" width="7.109375" style="2" customWidth="1"/>
    <col min="6403" max="6405" width="13.21875" style="2" customWidth="1"/>
    <col min="6406" max="6407" width="15.6640625" style="2" customWidth="1"/>
    <col min="6408" max="6408" width="14.88671875" style="2" customWidth="1"/>
    <col min="6409" max="6656" width="14" style="2"/>
    <col min="6657" max="6657" width="50.21875" style="2" customWidth="1"/>
    <col min="6658" max="6658" width="7.109375" style="2" customWidth="1"/>
    <col min="6659" max="6661" width="13.21875" style="2" customWidth="1"/>
    <col min="6662" max="6663" width="15.6640625" style="2" customWidth="1"/>
    <col min="6664" max="6664" width="14.88671875" style="2" customWidth="1"/>
    <col min="6665" max="6912" width="14" style="2"/>
    <col min="6913" max="6913" width="50.21875" style="2" customWidth="1"/>
    <col min="6914" max="6914" width="7.109375" style="2" customWidth="1"/>
    <col min="6915" max="6917" width="13.21875" style="2" customWidth="1"/>
    <col min="6918" max="6919" width="15.6640625" style="2" customWidth="1"/>
    <col min="6920" max="6920" width="14.88671875" style="2" customWidth="1"/>
    <col min="6921" max="7168" width="14" style="2"/>
    <col min="7169" max="7169" width="50.21875" style="2" customWidth="1"/>
    <col min="7170" max="7170" width="7.109375" style="2" customWidth="1"/>
    <col min="7171" max="7173" width="13.21875" style="2" customWidth="1"/>
    <col min="7174" max="7175" width="15.6640625" style="2" customWidth="1"/>
    <col min="7176" max="7176" width="14.88671875" style="2" customWidth="1"/>
    <col min="7177" max="7424" width="14" style="2"/>
    <col min="7425" max="7425" width="50.21875" style="2" customWidth="1"/>
    <col min="7426" max="7426" width="7.109375" style="2" customWidth="1"/>
    <col min="7427" max="7429" width="13.21875" style="2" customWidth="1"/>
    <col min="7430" max="7431" width="15.6640625" style="2" customWidth="1"/>
    <col min="7432" max="7432" width="14.88671875" style="2" customWidth="1"/>
    <col min="7433" max="7680" width="14" style="2"/>
    <col min="7681" max="7681" width="50.21875" style="2" customWidth="1"/>
    <col min="7682" max="7682" width="7.109375" style="2" customWidth="1"/>
    <col min="7683" max="7685" width="13.21875" style="2" customWidth="1"/>
    <col min="7686" max="7687" width="15.6640625" style="2" customWidth="1"/>
    <col min="7688" max="7688" width="14.88671875" style="2" customWidth="1"/>
    <col min="7689" max="7936" width="14" style="2"/>
    <col min="7937" max="7937" width="50.21875" style="2" customWidth="1"/>
    <col min="7938" max="7938" width="7.109375" style="2" customWidth="1"/>
    <col min="7939" max="7941" width="13.21875" style="2" customWidth="1"/>
    <col min="7942" max="7943" width="15.6640625" style="2" customWidth="1"/>
    <col min="7944" max="7944" width="14.88671875" style="2" customWidth="1"/>
    <col min="7945" max="8192" width="14" style="2"/>
    <col min="8193" max="8193" width="50.21875" style="2" customWidth="1"/>
    <col min="8194" max="8194" width="7.109375" style="2" customWidth="1"/>
    <col min="8195" max="8197" width="13.21875" style="2" customWidth="1"/>
    <col min="8198" max="8199" width="15.6640625" style="2" customWidth="1"/>
    <col min="8200" max="8200" width="14.88671875" style="2" customWidth="1"/>
    <col min="8201" max="8448" width="14" style="2"/>
    <col min="8449" max="8449" width="50.21875" style="2" customWidth="1"/>
    <col min="8450" max="8450" width="7.109375" style="2" customWidth="1"/>
    <col min="8451" max="8453" width="13.21875" style="2" customWidth="1"/>
    <col min="8454" max="8455" width="15.6640625" style="2" customWidth="1"/>
    <col min="8456" max="8456" width="14.88671875" style="2" customWidth="1"/>
    <col min="8457" max="8704" width="14" style="2"/>
    <col min="8705" max="8705" width="50.21875" style="2" customWidth="1"/>
    <col min="8706" max="8706" width="7.109375" style="2" customWidth="1"/>
    <col min="8707" max="8709" width="13.21875" style="2" customWidth="1"/>
    <col min="8710" max="8711" width="15.6640625" style="2" customWidth="1"/>
    <col min="8712" max="8712" width="14.88671875" style="2" customWidth="1"/>
    <col min="8713" max="8960" width="14" style="2"/>
    <col min="8961" max="8961" width="50.21875" style="2" customWidth="1"/>
    <col min="8962" max="8962" width="7.109375" style="2" customWidth="1"/>
    <col min="8963" max="8965" width="13.21875" style="2" customWidth="1"/>
    <col min="8966" max="8967" width="15.6640625" style="2" customWidth="1"/>
    <col min="8968" max="8968" width="14.88671875" style="2" customWidth="1"/>
    <col min="8969" max="9216" width="14" style="2"/>
    <col min="9217" max="9217" width="50.21875" style="2" customWidth="1"/>
    <col min="9218" max="9218" width="7.109375" style="2" customWidth="1"/>
    <col min="9219" max="9221" width="13.21875" style="2" customWidth="1"/>
    <col min="9222" max="9223" width="15.6640625" style="2" customWidth="1"/>
    <col min="9224" max="9224" width="14.88671875" style="2" customWidth="1"/>
    <col min="9225" max="9472" width="14" style="2"/>
    <col min="9473" max="9473" width="50.21875" style="2" customWidth="1"/>
    <col min="9474" max="9474" width="7.109375" style="2" customWidth="1"/>
    <col min="9475" max="9477" width="13.21875" style="2" customWidth="1"/>
    <col min="9478" max="9479" width="15.6640625" style="2" customWidth="1"/>
    <col min="9480" max="9480" width="14.88671875" style="2" customWidth="1"/>
    <col min="9481" max="9728" width="14" style="2"/>
    <col min="9729" max="9729" width="50.21875" style="2" customWidth="1"/>
    <col min="9730" max="9730" width="7.109375" style="2" customWidth="1"/>
    <col min="9731" max="9733" width="13.21875" style="2" customWidth="1"/>
    <col min="9734" max="9735" width="15.6640625" style="2" customWidth="1"/>
    <col min="9736" max="9736" width="14.88671875" style="2" customWidth="1"/>
    <col min="9737" max="9984" width="14" style="2"/>
    <col min="9985" max="9985" width="50.21875" style="2" customWidth="1"/>
    <col min="9986" max="9986" width="7.109375" style="2" customWidth="1"/>
    <col min="9987" max="9989" width="13.21875" style="2" customWidth="1"/>
    <col min="9990" max="9991" width="15.6640625" style="2" customWidth="1"/>
    <col min="9992" max="9992" width="14.88671875" style="2" customWidth="1"/>
    <col min="9993" max="10240" width="14" style="2"/>
    <col min="10241" max="10241" width="50.21875" style="2" customWidth="1"/>
    <col min="10242" max="10242" width="7.109375" style="2" customWidth="1"/>
    <col min="10243" max="10245" width="13.21875" style="2" customWidth="1"/>
    <col min="10246" max="10247" width="15.6640625" style="2" customWidth="1"/>
    <col min="10248" max="10248" width="14.88671875" style="2" customWidth="1"/>
    <col min="10249" max="10496" width="14" style="2"/>
    <col min="10497" max="10497" width="50.21875" style="2" customWidth="1"/>
    <col min="10498" max="10498" width="7.109375" style="2" customWidth="1"/>
    <col min="10499" max="10501" width="13.21875" style="2" customWidth="1"/>
    <col min="10502" max="10503" width="15.6640625" style="2" customWidth="1"/>
    <col min="10504" max="10504" width="14.88671875" style="2" customWidth="1"/>
    <col min="10505" max="10752" width="14" style="2"/>
    <col min="10753" max="10753" width="50.21875" style="2" customWidth="1"/>
    <col min="10754" max="10754" width="7.109375" style="2" customWidth="1"/>
    <col min="10755" max="10757" width="13.21875" style="2" customWidth="1"/>
    <col min="10758" max="10759" width="15.6640625" style="2" customWidth="1"/>
    <col min="10760" max="10760" width="14.88671875" style="2" customWidth="1"/>
    <col min="10761" max="11008" width="14" style="2"/>
    <col min="11009" max="11009" width="50.21875" style="2" customWidth="1"/>
    <col min="11010" max="11010" width="7.109375" style="2" customWidth="1"/>
    <col min="11011" max="11013" width="13.21875" style="2" customWidth="1"/>
    <col min="11014" max="11015" width="15.6640625" style="2" customWidth="1"/>
    <col min="11016" max="11016" width="14.88671875" style="2" customWidth="1"/>
    <col min="11017" max="11264" width="14" style="2"/>
    <col min="11265" max="11265" width="50.21875" style="2" customWidth="1"/>
    <col min="11266" max="11266" width="7.109375" style="2" customWidth="1"/>
    <col min="11267" max="11269" width="13.21875" style="2" customWidth="1"/>
    <col min="11270" max="11271" width="15.6640625" style="2" customWidth="1"/>
    <col min="11272" max="11272" width="14.88671875" style="2" customWidth="1"/>
    <col min="11273" max="11520" width="14" style="2"/>
    <col min="11521" max="11521" width="50.21875" style="2" customWidth="1"/>
    <col min="11522" max="11522" width="7.109375" style="2" customWidth="1"/>
    <col min="11523" max="11525" width="13.21875" style="2" customWidth="1"/>
    <col min="11526" max="11527" width="15.6640625" style="2" customWidth="1"/>
    <col min="11528" max="11528" width="14.88671875" style="2" customWidth="1"/>
    <col min="11529" max="11776" width="14" style="2"/>
    <col min="11777" max="11777" width="50.21875" style="2" customWidth="1"/>
    <col min="11778" max="11778" width="7.109375" style="2" customWidth="1"/>
    <col min="11779" max="11781" width="13.21875" style="2" customWidth="1"/>
    <col min="11782" max="11783" width="15.6640625" style="2" customWidth="1"/>
    <col min="11784" max="11784" width="14.88671875" style="2" customWidth="1"/>
    <col min="11785" max="12032" width="14" style="2"/>
    <col min="12033" max="12033" width="50.21875" style="2" customWidth="1"/>
    <col min="12034" max="12034" width="7.109375" style="2" customWidth="1"/>
    <col min="12035" max="12037" width="13.21875" style="2" customWidth="1"/>
    <col min="12038" max="12039" width="15.6640625" style="2" customWidth="1"/>
    <col min="12040" max="12040" width="14.88671875" style="2" customWidth="1"/>
    <col min="12041" max="12288" width="14" style="2"/>
    <col min="12289" max="12289" width="50.21875" style="2" customWidth="1"/>
    <col min="12290" max="12290" width="7.109375" style="2" customWidth="1"/>
    <col min="12291" max="12293" width="13.21875" style="2" customWidth="1"/>
    <col min="12294" max="12295" width="15.6640625" style="2" customWidth="1"/>
    <col min="12296" max="12296" width="14.88671875" style="2" customWidth="1"/>
    <col min="12297" max="12544" width="14" style="2"/>
    <col min="12545" max="12545" width="50.21875" style="2" customWidth="1"/>
    <col min="12546" max="12546" width="7.109375" style="2" customWidth="1"/>
    <col min="12547" max="12549" width="13.21875" style="2" customWidth="1"/>
    <col min="12550" max="12551" width="15.6640625" style="2" customWidth="1"/>
    <col min="12552" max="12552" width="14.88671875" style="2" customWidth="1"/>
    <col min="12553" max="12800" width="14" style="2"/>
    <col min="12801" max="12801" width="50.21875" style="2" customWidth="1"/>
    <col min="12802" max="12802" width="7.109375" style="2" customWidth="1"/>
    <col min="12803" max="12805" width="13.21875" style="2" customWidth="1"/>
    <col min="12806" max="12807" width="15.6640625" style="2" customWidth="1"/>
    <col min="12808" max="12808" width="14.88671875" style="2" customWidth="1"/>
    <col min="12809" max="13056" width="14" style="2"/>
    <col min="13057" max="13057" width="50.21875" style="2" customWidth="1"/>
    <col min="13058" max="13058" width="7.109375" style="2" customWidth="1"/>
    <col min="13059" max="13061" width="13.21875" style="2" customWidth="1"/>
    <col min="13062" max="13063" width="15.6640625" style="2" customWidth="1"/>
    <col min="13064" max="13064" width="14.88671875" style="2" customWidth="1"/>
    <col min="13065" max="13312" width="14" style="2"/>
    <col min="13313" max="13313" width="50.21875" style="2" customWidth="1"/>
    <col min="13314" max="13314" width="7.109375" style="2" customWidth="1"/>
    <col min="13315" max="13317" width="13.21875" style="2" customWidth="1"/>
    <col min="13318" max="13319" width="15.6640625" style="2" customWidth="1"/>
    <col min="13320" max="13320" width="14.88671875" style="2" customWidth="1"/>
    <col min="13321" max="13568" width="14" style="2"/>
    <col min="13569" max="13569" width="50.21875" style="2" customWidth="1"/>
    <col min="13570" max="13570" width="7.109375" style="2" customWidth="1"/>
    <col min="13571" max="13573" width="13.21875" style="2" customWidth="1"/>
    <col min="13574" max="13575" width="15.6640625" style="2" customWidth="1"/>
    <col min="13576" max="13576" width="14.88671875" style="2" customWidth="1"/>
    <col min="13577" max="13824" width="14" style="2"/>
    <col min="13825" max="13825" width="50.21875" style="2" customWidth="1"/>
    <col min="13826" max="13826" width="7.109375" style="2" customWidth="1"/>
    <col min="13827" max="13829" width="13.21875" style="2" customWidth="1"/>
    <col min="13830" max="13831" width="15.6640625" style="2" customWidth="1"/>
    <col min="13832" max="13832" width="14.88671875" style="2" customWidth="1"/>
    <col min="13833" max="14080" width="14" style="2"/>
    <col min="14081" max="14081" width="50.21875" style="2" customWidth="1"/>
    <col min="14082" max="14082" width="7.109375" style="2" customWidth="1"/>
    <col min="14083" max="14085" width="13.21875" style="2" customWidth="1"/>
    <col min="14086" max="14087" width="15.6640625" style="2" customWidth="1"/>
    <col min="14088" max="14088" width="14.88671875" style="2" customWidth="1"/>
    <col min="14089" max="14336" width="14" style="2"/>
    <col min="14337" max="14337" width="50.21875" style="2" customWidth="1"/>
    <col min="14338" max="14338" width="7.109375" style="2" customWidth="1"/>
    <col min="14339" max="14341" width="13.21875" style="2" customWidth="1"/>
    <col min="14342" max="14343" width="15.6640625" style="2" customWidth="1"/>
    <col min="14344" max="14344" width="14.88671875" style="2" customWidth="1"/>
    <col min="14345" max="14592" width="14" style="2"/>
    <col min="14593" max="14593" width="50.21875" style="2" customWidth="1"/>
    <col min="14594" max="14594" width="7.109375" style="2" customWidth="1"/>
    <col min="14595" max="14597" width="13.21875" style="2" customWidth="1"/>
    <col min="14598" max="14599" width="15.6640625" style="2" customWidth="1"/>
    <col min="14600" max="14600" width="14.88671875" style="2" customWidth="1"/>
    <col min="14601" max="14848" width="14" style="2"/>
    <col min="14849" max="14849" width="50.21875" style="2" customWidth="1"/>
    <col min="14850" max="14850" width="7.109375" style="2" customWidth="1"/>
    <col min="14851" max="14853" width="13.21875" style="2" customWidth="1"/>
    <col min="14854" max="14855" width="15.6640625" style="2" customWidth="1"/>
    <col min="14856" max="14856" width="14.88671875" style="2" customWidth="1"/>
    <col min="14857" max="15104" width="14" style="2"/>
    <col min="15105" max="15105" width="50.21875" style="2" customWidth="1"/>
    <col min="15106" max="15106" width="7.109375" style="2" customWidth="1"/>
    <col min="15107" max="15109" width="13.21875" style="2" customWidth="1"/>
    <col min="15110" max="15111" width="15.6640625" style="2" customWidth="1"/>
    <col min="15112" max="15112" width="14.88671875" style="2" customWidth="1"/>
    <col min="15113" max="15360" width="14" style="2"/>
    <col min="15361" max="15361" width="50.21875" style="2" customWidth="1"/>
    <col min="15362" max="15362" width="7.109375" style="2" customWidth="1"/>
    <col min="15363" max="15365" width="13.21875" style="2" customWidth="1"/>
    <col min="15366" max="15367" width="15.6640625" style="2" customWidth="1"/>
    <col min="15368" max="15368" width="14.88671875" style="2" customWidth="1"/>
    <col min="15369" max="15616" width="14" style="2"/>
    <col min="15617" max="15617" width="50.21875" style="2" customWidth="1"/>
    <col min="15618" max="15618" width="7.109375" style="2" customWidth="1"/>
    <col min="15619" max="15621" width="13.21875" style="2" customWidth="1"/>
    <col min="15622" max="15623" width="15.6640625" style="2" customWidth="1"/>
    <col min="15624" max="15624" width="14.88671875" style="2" customWidth="1"/>
    <col min="15625" max="15872" width="14" style="2"/>
    <col min="15873" max="15873" width="50.21875" style="2" customWidth="1"/>
    <col min="15874" max="15874" width="7.109375" style="2" customWidth="1"/>
    <col min="15875" max="15877" width="13.21875" style="2" customWidth="1"/>
    <col min="15878" max="15879" width="15.6640625" style="2" customWidth="1"/>
    <col min="15880" max="15880" width="14.88671875" style="2" customWidth="1"/>
    <col min="15881" max="16128" width="14" style="2"/>
    <col min="16129" max="16129" width="50.21875" style="2" customWidth="1"/>
    <col min="16130" max="16130" width="7.109375" style="2" customWidth="1"/>
    <col min="16131" max="16133" width="13.21875" style="2" customWidth="1"/>
    <col min="16134" max="16135" width="15.6640625" style="2" customWidth="1"/>
    <col min="16136" max="16136" width="14.88671875" style="2" customWidth="1"/>
    <col min="16137" max="16384" width="14" style="2"/>
  </cols>
  <sheetData>
    <row r="1" spans="1:8" ht="14.4" customHeight="1" thickBot="1">
      <c r="A1" s="1" t="s">
        <v>51</v>
      </c>
      <c r="B1" s="2"/>
      <c r="G1" s="3" t="s">
        <v>0</v>
      </c>
      <c r="H1" s="4" t="s">
        <v>3</v>
      </c>
    </row>
    <row r="2" spans="1:8" ht="14.4" customHeight="1" thickTop="1" thickBot="1">
      <c r="A2" s="5" t="s">
        <v>7</v>
      </c>
      <c r="B2" s="2"/>
      <c r="G2" s="3" t="s">
        <v>1</v>
      </c>
      <c r="H2" s="8">
        <v>2022</v>
      </c>
    </row>
    <row r="3" spans="1:8" ht="14.4" customHeight="1" thickTop="1">
      <c r="A3" s="7" t="s">
        <v>52</v>
      </c>
      <c r="B3" s="2"/>
      <c r="G3" s="9" t="s">
        <v>2</v>
      </c>
      <c r="H3" s="10">
        <v>45196</v>
      </c>
    </row>
    <row r="4" spans="1:8" ht="14.4" customHeight="1">
      <c r="A4" s="19"/>
      <c r="B4" s="20"/>
      <c r="C4" s="19"/>
      <c r="D4" s="19"/>
      <c r="E4" s="19"/>
      <c r="F4" s="19"/>
      <c r="G4" s="21"/>
      <c r="H4" s="19"/>
    </row>
    <row r="5" spans="1:8" ht="14.4" customHeight="1">
      <c r="A5" s="22" t="s">
        <v>53</v>
      </c>
      <c r="B5" s="15"/>
      <c r="C5" s="23" t="s">
        <v>54</v>
      </c>
      <c r="D5" s="27" t="s">
        <v>55</v>
      </c>
      <c r="E5" s="23" t="s">
        <v>56</v>
      </c>
      <c r="F5" s="27" t="s">
        <v>57</v>
      </c>
      <c r="G5" s="23" t="s">
        <v>58</v>
      </c>
      <c r="H5" s="16" t="s">
        <v>59</v>
      </c>
    </row>
    <row r="6" spans="1:8" ht="14.4" customHeight="1">
      <c r="A6" s="14"/>
      <c r="B6" s="15"/>
      <c r="C6" s="24"/>
      <c r="D6" s="17" t="s">
        <v>5</v>
      </c>
      <c r="E6" s="24"/>
      <c r="F6" s="18" t="s">
        <v>60</v>
      </c>
      <c r="G6" s="30"/>
      <c r="H6" s="14"/>
    </row>
    <row r="7" spans="1:8" ht="14.4" customHeight="1">
      <c r="A7" s="16" t="s">
        <v>61</v>
      </c>
      <c r="B7" s="15" t="s">
        <v>53</v>
      </c>
      <c r="C7" s="24"/>
      <c r="D7" s="28" t="s">
        <v>62</v>
      </c>
      <c r="E7" s="25" t="s">
        <v>63</v>
      </c>
      <c r="F7" s="18" t="s">
        <v>64</v>
      </c>
      <c r="G7" s="30"/>
      <c r="H7" s="17" t="s">
        <v>5</v>
      </c>
    </row>
    <row r="8" spans="1:8" ht="14.4" customHeight="1">
      <c r="A8" s="14"/>
      <c r="B8" s="15"/>
      <c r="C8" s="24"/>
      <c r="D8" s="16" t="s">
        <v>65</v>
      </c>
      <c r="E8" s="25" t="s">
        <v>66</v>
      </c>
      <c r="F8" s="18" t="s">
        <v>67</v>
      </c>
      <c r="G8" s="30"/>
      <c r="H8" s="16" t="s">
        <v>68</v>
      </c>
    </row>
    <row r="9" spans="1:8" ht="14.4" customHeight="1">
      <c r="A9" s="16" t="s">
        <v>6</v>
      </c>
      <c r="B9" s="15"/>
      <c r="C9" s="25" t="s">
        <v>4</v>
      </c>
      <c r="D9" s="16" t="s">
        <v>69</v>
      </c>
      <c r="E9" s="25" t="s">
        <v>70</v>
      </c>
      <c r="F9" s="29" t="s">
        <v>63</v>
      </c>
      <c r="G9" s="25" t="s">
        <v>8</v>
      </c>
      <c r="H9" s="16" t="s">
        <v>71</v>
      </c>
    </row>
    <row r="10" spans="1:8" ht="14.4" customHeight="1">
      <c r="A10" s="19"/>
      <c r="B10" s="20"/>
      <c r="C10" s="26"/>
      <c r="D10" s="19"/>
      <c r="E10" s="26"/>
      <c r="F10" s="19"/>
      <c r="G10" s="31"/>
      <c r="H10" s="19"/>
    </row>
    <row r="11" spans="1:8" ht="15" customHeight="1">
      <c r="A11" s="58" t="s">
        <v>9</v>
      </c>
      <c r="B11" s="60" t="s">
        <v>53</v>
      </c>
      <c r="C11" s="59">
        <f>SUM(C12:C23)</f>
        <v>20.064320120000001</v>
      </c>
      <c r="D11" s="59">
        <f>SUM(D12:D23)</f>
        <v>0</v>
      </c>
      <c r="E11" s="61" t="s">
        <v>25</v>
      </c>
      <c r="F11" s="59">
        <f>SUM(F12:F23)</f>
        <v>0</v>
      </c>
      <c r="G11" s="59">
        <f>SUM(G12:G23)</f>
        <v>20.064320120000001</v>
      </c>
      <c r="H11" s="62">
        <f>SUM(H12:H23)</f>
        <v>1.8150184039999999</v>
      </c>
    </row>
    <row r="12" spans="1:8" ht="15" customHeight="1">
      <c r="A12" s="37" t="s">
        <v>72</v>
      </c>
      <c r="B12" s="38" t="s">
        <v>26</v>
      </c>
      <c r="C12" s="39">
        <v>0.19719213200000002</v>
      </c>
      <c r="D12" s="39"/>
      <c r="E12" s="34" t="s">
        <v>25</v>
      </c>
      <c r="F12" s="39"/>
      <c r="G12" s="35">
        <v>0.19719213200000002</v>
      </c>
      <c r="H12" s="40">
        <v>5.2040172000000003E-2</v>
      </c>
    </row>
    <row r="13" spans="1:8" ht="15" customHeight="1">
      <c r="A13" s="41" t="s">
        <v>73</v>
      </c>
      <c r="B13" s="42" t="s">
        <v>27</v>
      </c>
      <c r="C13" s="39">
        <v>0.22838889600000001</v>
      </c>
      <c r="D13" s="39"/>
      <c r="E13" s="34" t="s">
        <v>25</v>
      </c>
      <c r="F13" s="33"/>
      <c r="G13" s="43">
        <v>0.22838889600000001</v>
      </c>
      <c r="H13" s="40">
        <v>0.130166158</v>
      </c>
    </row>
    <row r="14" spans="1:8" ht="15" customHeight="1">
      <c r="A14" s="37" t="s">
        <v>74</v>
      </c>
      <c r="B14" s="38" t="s">
        <v>28</v>
      </c>
      <c r="C14" s="39">
        <v>0.5678252199999998</v>
      </c>
      <c r="D14" s="39"/>
      <c r="E14" s="44" t="s">
        <v>25</v>
      </c>
      <c r="F14" s="39"/>
      <c r="G14" s="35">
        <v>0.5678252199999998</v>
      </c>
      <c r="H14" s="40">
        <v>3.2859396999999999E-2</v>
      </c>
    </row>
    <row r="15" spans="1:8" ht="15" customHeight="1">
      <c r="A15" s="37" t="s">
        <v>75</v>
      </c>
      <c r="B15" s="38" t="s">
        <v>29</v>
      </c>
      <c r="C15" s="39">
        <v>0.36048375300000002</v>
      </c>
      <c r="D15" s="39"/>
      <c r="E15" s="44" t="s">
        <v>25</v>
      </c>
      <c r="F15" s="39"/>
      <c r="G15" s="35">
        <v>0.36048375300000002</v>
      </c>
      <c r="H15" s="40">
        <v>0.22343464099999999</v>
      </c>
    </row>
    <row r="16" spans="1:8" ht="15" customHeight="1">
      <c r="A16" s="41" t="s">
        <v>76</v>
      </c>
      <c r="B16" s="42" t="s">
        <v>30</v>
      </c>
      <c r="C16" s="39">
        <v>0.69594909799999982</v>
      </c>
      <c r="D16" s="39"/>
      <c r="E16" s="34" t="s">
        <v>25</v>
      </c>
      <c r="F16" s="33"/>
      <c r="G16" s="43">
        <v>0.69594909799999982</v>
      </c>
      <c r="H16" s="40">
        <v>2.6848248999999998E-2</v>
      </c>
    </row>
    <row r="17" spans="1:8" ht="15" customHeight="1">
      <c r="A17" s="37" t="s">
        <v>77</v>
      </c>
      <c r="B17" s="38" t="s">
        <v>31</v>
      </c>
      <c r="C17" s="39">
        <v>2.0621517000000002E-2</v>
      </c>
      <c r="D17" s="39"/>
      <c r="E17" s="44" t="s">
        <v>25</v>
      </c>
      <c r="F17" s="39"/>
      <c r="G17" s="35">
        <v>2.0621517000000002E-2</v>
      </c>
      <c r="H17" s="40">
        <v>1.56694E-4</v>
      </c>
    </row>
    <row r="18" spans="1:8" ht="15" customHeight="1">
      <c r="A18" s="41" t="s">
        <v>78</v>
      </c>
      <c r="B18" s="38" t="s">
        <v>32</v>
      </c>
      <c r="C18" s="39">
        <v>0.14597644299999998</v>
      </c>
      <c r="D18" s="39"/>
      <c r="E18" s="44" t="s">
        <v>25</v>
      </c>
      <c r="F18" s="39"/>
      <c r="G18" s="35">
        <v>0.14597644299999998</v>
      </c>
      <c r="H18" s="40">
        <v>3.3652300000000003E-4</v>
      </c>
    </row>
    <row r="19" spans="1:8" ht="15" customHeight="1">
      <c r="A19" s="37" t="s">
        <v>79</v>
      </c>
      <c r="B19" s="38" t="s">
        <v>33</v>
      </c>
      <c r="C19" s="39">
        <v>7.9739625629999997</v>
      </c>
      <c r="D19" s="39"/>
      <c r="E19" s="44" t="s">
        <v>25</v>
      </c>
      <c r="F19" s="39"/>
      <c r="G19" s="35">
        <v>7.9739625629999997</v>
      </c>
      <c r="H19" s="40">
        <v>0.89077190000000006</v>
      </c>
    </row>
    <row r="20" spans="1:8" ht="15" customHeight="1">
      <c r="A20" s="37" t="s">
        <v>80</v>
      </c>
      <c r="B20" s="38" t="s">
        <v>34</v>
      </c>
      <c r="C20" s="39">
        <v>0.99201598400000002</v>
      </c>
      <c r="D20" s="39"/>
      <c r="E20" s="44" t="s">
        <v>25</v>
      </c>
      <c r="F20" s="39"/>
      <c r="G20" s="35">
        <v>0.99201598400000002</v>
      </c>
      <c r="H20" s="40"/>
    </row>
    <row r="21" spans="1:8" ht="15" customHeight="1">
      <c r="A21" s="41" t="s">
        <v>81</v>
      </c>
      <c r="B21" s="42" t="s">
        <v>35</v>
      </c>
      <c r="C21" s="39">
        <v>8.8819045140000021</v>
      </c>
      <c r="D21" s="39"/>
      <c r="E21" s="34" t="s">
        <v>25</v>
      </c>
      <c r="F21" s="33"/>
      <c r="G21" s="43">
        <v>8.8819045140000021</v>
      </c>
      <c r="H21" s="40">
        <v>0.45840467000000001</v>
      </c>
    </row>
    <row r="22" spans="1:8" ht="15" customHeight="1">
      <c r="A22" s="37" t="s">
        <v>82</v>
      </c>
      <c r="B22" s="38" t="s">
        <v>36</v>
      </c>
      <c r="C22" s="39"/>
      <c r="D22" s="39"/>
      <c r="E22" s="44" t="s">
        <v>25</v>
      </c>
      <c r="F22" s="39"/>
      <c r="G22" s="35"/>
      <c r="H22" s="40"/>
    </row>
    <row r="23" spans="1:8" ht="15" customHeight="1">
      <c r="A23" s="37" t="s">
        <v>83</v>
      </c>
      <c r="B23" s="38" t="s">
        <v>37</v>
      </c>
      <c r="C23" s="39"/>
      <c r="D23" s="39"/>
      <c r="E23" s="44" t="s">
        <v>25</v>
      </c>
      <c r="F23" s="39"/>
      <c r="G23" s="35"/>
      <c r="H23" s="40"/>
    </row>
    <row r="24" spans="1:8" ht="15" customHeight="1">
      <c r="A24" s="58" t="s">
        <v>10</v>
      </c>
      <c r="B24" s="60"/>
      <c r="C24" s="59">
        <f>C25+C32+C91</f>
        <v>2.2022757389999996</v>
      </c>
      <c r="D24" s="59">
        <f>D25+D32+D91</f>
        <v>0</v>
      </c>
      <c r="E24" s="61" t="s">
        <v>25</v>
      </c>
      <c r="F24" s="59">
        <f>F25+F32+F91</f>
        <v>0</v>
      </c>
      <c r="G24" s="59">
        <f>G25+G32+G91</f>
        <v>2.2022757389999996</v>
      </c>
      <c r="H24" s="62">
        <f>H25+H32+H91</f>
        <v>0.396097382</v>
      </c>
    </row>
    <row r="25" spans="1:8" ht="15" customHeight="1">
      <c r="A25" s="64" t="s">
        <v>11</v>
      </c>
      <c r="B25" s="65"/>
      <c r="C25" s="66">
        <f>SUM(C26:C31)</f>
        <v>0</v>
      </c>
      <c r="D25" s="66">
        <f>SUM(D26:D31)</f>
        <v>0</v>
      </c>
      <c r="E25" s="67" t="s">
        <v>25</v>
      </c>
      <c r="F25" s="66">
        <f>SUM(F26:F31)</f>
        <v>0</v>
      </c>
      <c r="G25" s="66">
        <f>SUM(G26:G31)</f>
        <v>0</v>
      </c>
      <c r="H25" s="68">
        <f>SUM(H26:H31)</f>
        <v>0</v>
      </c>
    </row>
    <row r="26" spans="1:8" ht="15" customHeight="1">
      <c r="A26" s="37" t="s">
        <v>84</v>
      </c>
      <c r="B26" s="45">
        <v>130</v>
      </c>
      <c r="C26" s="39"/>
      <c r="D26" s="39"/>
      <c r="E26" s="44" t="s">
        <v>25</v>
      </c>
      <c r="F26" s="39"/>
      <c r="G26" s="35"/>
      <c r="H26" s="40"/>
    </row>
    <row r="27" spans="1:8" ht="15" customHeight="1">
      <c r="A27" s="37" t="s">
        <v>85</v>
      </c>
      <c r="B27" s="45">
        <v>142</v>
      </c>
      <c r="C27" s="39"/>
      <c r="D27" s="39"/>
      <c r="E27" s="44" t="s">
        <v>25</v>
      </c>
      <c r="F27" s="39"/>
      <c r="G27" s="35"/>
      <c r="H27" s="40"/>
    </row>
    <row r="28" spans="1:8" ht="15" customHeight="1">
      <c r="A28" s="37" t="s">
        <v>86</v>
      </c>
      <c r="B28" s="45">
        <v>133</v>
      </c>
      <c r="C28" s="39"/>
      <c r="D28" s="39"/>
      <c r="E28" s="44" t="s">
        <v>25</v>
      </c>
      <c r="F28" s="39"/>
      <c r="G28" s="35"/>
      <c r="H28" s="40"/>
    </row>
    <row r="29" spans="1:8" ht="15" customHeight="1">
      <c r="A29" s="37" t="s">
        <v>87</v>
      </c>
      <c r="B29" s="45">
        <v>136</v>
      </c>
      <c r="C29" s="39"/>
      <c r="D29" s="39"/>
      <c r="E29" s="44" t="s">
        <v>25</v>
      </c>
      <c r="F29" s="39"/>
      <c r="G29" s="35"/>
      <c r="H29" s="40"/>
    </row>
    <row r="30" spans="1:8" ht="15" customHeight="1">
      <c r="A30" s="37" t="s">
        <v>88</v>
      </c>
      <c r="B30" s="45">
        <v>139</v>
      </c>
      <c r="C30" s="39"/>
      <c r="D30" s="39"/>
      <c r="E30" s="44" t="s">
        <v>25</v>
      </c>
      <c r="F30" s="39"/>
      <c r="G30" s="35"/>
      <c r="H30" s="40"/>
    </row>
    <row r="31" spans="1:8" ht="15" customHeight="1">
      <c r="A31" s="37" t="s">
        <v>89</v>
      </c>
      <c r="B31" s="45">
        <v>189</v>
      </c>
      <c r="C31" s="39"/>
      <c r="D31" s="39"/>
      <c r="E31" s="44" t="s">
        <v>25</v>
      </c>
      <c r="F31" s="39"/>
      <c r="G31" s="35"/>
      <c r="H31" s="40"/>
    </row>
    <row r="32" spans="1:8" ht="15" customHeight="1">
      <c r="A32" s="64" t="s">
        <v>12</v>
      </c>
      <c r="B32" s="65" t="s">
        <v>53</v>
      </c>
      <c r="C32" s="66">
        <f>SUM(C34:C90)</f>
        <v>2.2022757389999996</v>
      </c>
      <c r="D32" s="66">
        <f>SUM(D34:D90)</f>
        <v>0</v>
      </c>
      <c r="E32" s="67" t="s">
        <v>25</v>
      </c>
      <c r="F32" s="66">
        <f>SUM(F34:F90)</f>
        <v>0</v>
      </c>
      <c r="G32" s="66">
        <f>SUM(G34:G90)</f>
        <v>2.2022757389999996</v>
      </c>
      <c r="H32" s="68">
        <f>SUM(H34:H90)</f>
        <v>0.396097382</v>
      </c>
    </row>
    <row r="33" spans="1:8" s="12" customFormat="1" ht="15" customHeight="1">
      <c r="A33" s="63" t="s">
        <v>90</v>
      </c>
      <c r="B33" s="32"/>
      <c r="C33" s="33"/>
      <c r="D33" s="33"/>
      <c r="E33" s="34"/>
      <c r="F33" s="33"/>
      <c r="G33" s="35"/>
      <c r="H33" s="36"/>
    </row>
    <row r="34" spans="1:8" ht="15" customHeight="1">
      <c r="A34" s="37" t="s">
        <v>91</v>
      </c>
      <c r="B34" s="32">
        <v>228</v>
      </c>
      <c r="C34" s="39"/>
      <c r="D34" s="39"/>
      <c r="E34" s="44" t="s">
        <v>25</v>
      </c>
      <c r="F34" s="39"/>
      <c r="G34" s="35"/>
      <c r="H34" s="40"/>
    </row>
    <row r="35" spans="1:8" ht="15" customHeight="1">
      <c r="A35" s="37" t="s">
        <v>92</v>
      </c>
      <c r="B35" s="32">
        <v>233</v>
      </c>
      <c r="C35" s="39"/>
      <c r="D35" s="39"/>
      <c r="E35" s="44" t="s">
        <v>25</v>
      </c>
      <c r="F35" s="39"/>
      <c r="G35" s="35"/>
      <c r="H35" s="40"/>
    </row>
    <row r="36" spans="1:8" ht="15" customHeight="1">
      <c r="A36" s="37" t="s">
        <v>93</v>
      </c>
      <c r="B36" s="32">
        <v>274</v>
      </c>
      <c r="C36" s="39"/>
      <c r="D36" s="39"/>
      <c r="E36" s="44" t="s">
        <v>25</v>
      </c>
      <c r="F36" s="39"/>
      <c r="G36" s="35"/>
      <c r="H36" s="40"/>
    </row>
    <row r="37" spans="1:8" ht="15" customHeight="1">
      <c r="A37" s="37" t="s">
        <v>94</v>
      </c>
      <c r="B37" s="32">
        <v>271</v>
      </c>
      <c r="C37" s="39"/>
      <c r="D37" s="39"/>
      <c r="E37" s="44" t="s">
        <v>25</v>
      </c>
      <c r="F37" s="39"/>
      <c r="G37" s="35"/>
      <c r="H37" s="40"/>
    </row>
    <row r="38" spans="1:8" ht="15" customHeight="1">
      <c r="A38" s="37" t="s">
        <v>95</v>
      </c>
      <c r="B38" s="32">
        <v>238</v>
      </c>
      <c r="C38" s="39">
        <v>2.5943843000000001E-2</v>
      </c>
      <c r="D38" s="39"/>
      <c r="E38" s="44" t="s">
        <v>25</v>
      </c>
      <c r="F38" s="39"/>
      <c r="G38" s="35">
        <v>2.5943843000000001E-2</v>
      </c>
      <c r="H38" s="40">
        <v>2.5943843000000001E-2</v>
      </c>
    </row>
    <row r="39" spans="1:8" ht="15" customHeight="1">
      <c r="A39" s="37" t="s">
        <v>96</v>
      </c>
      <c r="B39" s="32">
        <v>248</v>
      </c>
      <c r="C39" s="39">
        <v>1.8576474929999998</v>
      </c>
      <c r="D39" s="39"/>
      <c r="E39" s="44" t="s">
        <v>25</v>
      </c>
      <c r="F39" s="39"/>
      <c r="G39" s="35">
        <v>1.8576474929999998</v>
      </c>
      <c r="H39" s="40">
        <v>0.15663266500000003</v>
      </c>
    </row>
    <row r="40" spans="1:8" ht="15" customHeight="1">
      <c r="A40" s="37" t="s">
        <v>97</v>
      </c>
      <c r="B40" s="32">
        <v>252</v>
      </c>
      <c r="C40" s="39"/>
      <c r="D40" s="39"/>
      <c r="E40" s="44" t="s">
        <v>25</v>
      </c>
      <c r="F40" s="39"/>
      <c r="G40" s="35"/>
      <c r="H40" s="40"/>
    </row>
    <row r="41" spans="1:8" ht="15" customHeight="1">
      <c r="A41" s="37" t="s">
        <v>98</v>
      </c>
      <c r="B41" s="32">
        <v>253</v>
      </c>
      <c r="C41" s="39"/>
      <c r="D41" s="39"/>
      <c r="E41" s="44" t="s">
        <v>25</v>
      </c>
      <c r="F41" s="39"/>
      <c r="G41" s="35"/>
      <c r="H41" s="40"/>
    </row>
    <row r="42" spans="1:8" ht="15" customHeight="1">
      <c r="A42" s="37" t="s">
        <v>99</v>
      </c>
      <c r="B42" s="32">
        <v>257</v>
      </c>
      <c r="C42" s="39"/>
      <c r="D42" s="39"/>
      <c r="E42" s="44" t="s">
        <v>25</v>
      </c>
      <c r="F42" s="39"/>
      <c r="G42" s="35"/>
      <c r="H42" s="40"/>
    </row>
    <row r="43" spans="1:8" ht="15" customHeight="1">
      <c r="A43" s="37" t="s">
        <v>100</v>
      </c>
      <c r="B43" s="32">
        <v>259</v>
      </c>
      <c r="C43" s="39"/>
      <c r="D43" s="39"/>
      <c r="E43" s="44" t="s">
        <v>25</v>
      </c>
      <c r="F43" s="39"/>
      <c r="G43" s="35"/>
      <c r="H43" s="40"/>
    </row>
    <row r="44" spans="1:8" ht="15" customHeight="1">
      <c r="A44" s="37" t="s">
        <v>101</v>
      </c>
      <c r="B44" s="32">
        <v>266</v>
      </c>
      <c r="C44" s="39">
        <v>1.0306025999999999E-2</v>
      </c>
      <c r="D44" s="39"/>
      <c r="E44" s="44" t="s">
        <v>25</v>
      </c>
      <c r="F44" s="39"/>
      <c r="G44" s="35">
        <v>1.0306025999999999E-2</v>
      </c>
      <c r="H44" s="40">
        <v>1.0306025999999999E-2</v>
      </c>
    </row>
    <row r="45" spans="1:8" ht="15" customHeight="1">
      <c r="A45" s="37" t="s">
        <v>102</v>
      </c>
      <c r="B45" s="32">
        <v>273</v>
      </c>
      <c r="C45" s="39">
        <v>0.119126091</v>
      </c>
      <c r="D45" s="39"/>
      <c r="E45" s="44" t="s">
        <v>25</v>
      </c>
      <c r="F45" s="39"/>
      <c r="G45" s="35">
        <v>0.119126091</v>
      </c>
      <c r="H45" s="40">
        <v>0.119126091</v>
      </c>
    </row>
    <row r="46" spans="1:8" ht="15" customHeight="1">
      <c r="A46" s="37" t="s">
        <v>103</v>
      </c>
      <c r="B46" s="45">
        <v>279</v>
      </c>
      <c r="C46" s="39"/>
      <c r="D46" s="39"/>
      <c r="E46" s="44" t="s">
        <v>25</v>
      </c>
      <c r="F46" s="39"/>
      <c r="G46" s="35"/>
      <c r="H46" s="40"/>
    </row>
    <row r="47" spans="1:8" ht="15" customHeight="1">
      <c r="A47" s="37" t="s">
        <v>104</v>
      </c>
      <c r="B47" s="32">
        <v>278</v>
      </c>
      <c r="C47" s="39">
        <v>4.6229886999999997E-2</v>
      </c>
      <c r="D47" s="39"/>
      <c r="E47" s="44" t="s">
        <v>25</v>
      </c>
      <c r="F47" s="39"/>
      <c r="G47" s="35">
        <v>4.6229886999999997E-2</v>
      </c>
      <c r="H47" s="40">
        <v>4.6229886999999997E-2</v>
      </c>
    </row>
    <row r="48" spans="1:8" ht="15" customHeight="1">
      <c r="A48" s="37" t="s">
        <v>105</v>
      </c>
      <c r="B48" s="32">
        <v>282</v>
      </c>
      <c r="C48" s="39"/>
      <c r="D48" s="39"/>
      <c r="E48" s="44" t="s">
        <v>25</v>
      </c>
      <c r="F48" s="39"/>
      <c r="G48" s="35"/>
      <c r="H48" s="40"/>
    </row>
    <row r="49" spans="1:8" ht="15" customHeight="1">
      <c r="A49" s="37" t="s">
        <v>106</v>
      </c>
      <c r="B49" s="32">
        <v>285</v>
      </c>
      <c r="C49" s="39">
        <v>1.8929435000000001E-2</v>
      </c>
      <c r="D49" s="39"/>
      <c r="E49" s="44" t="s">
        <v>25</v>
      </c>
      <c r="F49" s="39"/>
      <c r="G49" s="35">
        <v>1.8929435000000001E-2</v>
      </c>
      <c r="H49" s="40">
        <v>1.8929435000000001E-2</v>
      </c>
    </row>
    <row r="50" spans="1:8" ht="15" customHeight="1">
      <c r="A50" s="37" t="s">
        <v>107</v>
      </c>
      <c r="B50" s="32">
        <v>288</v>
      </c>
      <c r="C50" s="39"/>
      <c r="D50" s="39"/>
      <c r="E50" s="44" t="s">
        <v>25</v>
      </c>
      <c r="F50" s="39"/>
      <c r="G50" s="35"/>
      <c r="H50" s="40"/>
    </row>
    <row r="51" spans="1:8" ht="15" customHeight="1">
      <c r="A51" s="37" t="s">
        <v>108</v>
      </c>
      <c r="B51" s="32">
        <v>265</v>
      </c>
      <c r="C51" s="39"/>
      <c r="D51" s="39"/>
      <c r="E51" s="44" t="s">
        <v>25</v>
      </c>
      <c r="F51" s="39"/>
      <c r="G51" s="35"/>
      <c r="H51" s="40"/>
    </row>
    <row r="52" spans="1:8" ht="15" customHeight="1">
      <c r="A52" s="37" t="s">
        <v>109</v>
      </c>
      <c r="B52" s="32">
        <v>1027</v>
      </c>
      <c r="C52" s="39"/>
      <c r="D52" s="39"/>
      <c r="E52" s="44" t="s">
        <v>25</v>
      </c>
      <c r="F52" s="39"/>
      <c r="G52" s="35"/>
      <c r="H52" s="40"/>
    </row>
    <row r="53" spans="1:8" s="12" customFormat="1" ht="15" customHeight="1">
      <c r="A53" s="63" t="s">
        <v>110</v>
      </c>
      <c r="B53" s="32"/>
      <c r="C53" s="33"/>
      <c r="D53" s="33"/>
      <c r="E53" s="34"/>
      <c r="F53" s="33"/>
      <c r="G53" s="35"/>
      <c r="H53" s="36"/>
    </row>
    <row r="54" spans="1:8" ht="15" customHeight="1">
      <c r="A54" s="37" t="s">
        <v>111</v>
      </c>
      <c r="B54" s="32">
        <v>225</v>
      </c>
      <c r="C54" s="39"/>
      <c r="D54" s="39"/>
      <c r="E54" s="44" t="s">
        <v>25</v>
      </c>
      <c r="F54" s="39"/>
      <c r="G54" s="35"/>
      <c r="H54" s="40"/>
    </row>
    <row r="55" spans="1:8" ht="15" customHeight="1">
      <c r="A55" s="37" t="s">
        <v>112</v>
      </c>
      <c r="B55" s="32">
        <v>229</v>
      </c>
      <c r="C55" s="39"/>
      <c r="D55" s="39"/>
      <c r="E55" s="44" t="s">
        <v>25</v>
      </c>
      <c r="F55" s="39"/>
      <c r="G55" s="35"/>
      <c r="H55" s="40"/>
    </row>
    <row r="56" spans="1:8" ht="15" customHeight="1">
      <c r="A56" s="37" t="s">
        <v>113</v>
      </c>
      <c r="B56" s="32">
        <v>231</v>
      </c>
      <c r="C56" s="39"/>
      <c r="D56" s="39"/>
      <c r="E56" s="44" t="s">
        <v>25</v>
      </c>
      <c r="F56" s="39"/>
      <c r="G56" s="35"/>
      <c r="H56" s="40"/>
    </row>
    <row r="57" spans="1:8" ht="15" customHeight="1">
      <c r="A57" s="37" t="s">
        <v>114</v>
      </c>
      <c r="B57" s="32">
        <v>232</v>
      </c>
      <c r="C57" s="39"/>
      <c r="D57" s="39"/>
      <c r="E57" s="44" t="s">
        <v>25</v>
      </c>
      <c r="F57" s="39"/>
      <c r="G57" s="35"/>
      <c r="H57" s="40"/>
    </row>
    <row r="58" spans="1:8" ht="15" customHeight="1">
      <c r="A58" s="37" t="s">
        <v>115</v>
      </c>
      <c r="B58" s="32">
        <v>234</v>
      </c>
      <c r="C58" s="39"/>
      <c r="D58" s="39"/>
      <c r="E58" s="44" t="s">
        <v>25</v>
      </c>
      <c r="F58" s="39"/>
      <c r="G58" s="35"/>
      <c r="H58" s="40"/>
    </row>
    <row r="59" spans="1:8" ht="15" customHeight="1">
      <c r="A59" s="37" t="s">
        <v>116</v>
      </c>
      <c r="B59" s="32">
        <v>235</v>
      </c>
      <c r="C59" s="39"/>
      <c r="D59" s="39"/>
      <c r="E59" s="44" t="s">
        <v>25</v>
      </c>
      <c r="F59" s="39"/>
      <c r="G59" s="35"/>
      <c r="H59" s="40"/>
    </row>
    <row r="60" spans="1:8" ht="15" customHeight="1">
      <c r="A60" s="37" t="s">
        <v>117</v>
      </c>
      <c r="B60" s="32">
        <v>245</v>
      </c>
      <c r="C60" s="39"/>
      <c r="D60" s="39"/>
      <c r="E60" s="44" t="s">
        <v>25</v>
      </c>
      <c r="F60" s="39"/>
      <c r="G60" s="35"/>
      <c r="H60" s="40"/>
    </row>
    <row r="61" spans="1:8" ht="15" customHeight="1">
      <c r="A61" s="37" t="s">
        <v>118</v>
      </c>
      <c r="B61" s="32">
        <v>239</v>
      </c>
      <c r="C61" s="39"/>
      <c r="D61" s="39"/>
      <c r="E61" s="44" t="s">
        <v>25</v>
      </c>
      <c r="F61" s="39"/>
      <c r="G61" s="35"/>
      <c r="H61" s="40"/>
    </row>
    <row r="62" spans="1:8" ht="15" customHeight="1">
      <c r="A62" s="37" t="s">
        <v>119</v>
      </c>
      <c r="B62" s="32">
        <v>268</v>
      </c>
      <c r="C62" s="39"/>
      <c r="D62" s="39"/>
      <c r="E62" s="44" t="s">
        <v>25</v>
      </c>
      <c r="F62" s="39"/>
      <c r="G62" s="35"/>
      <c r="H62" s="40"/>
    </row>
    <row r="63" spans="1:8" ht="15" customHeight="1">
      <c r="A63" s="37" t="s">
        <v>120</v>
      </c>
      <c r="B63" s="32">
        <v>1028</v>
      </c>
      <c r="C63" s="39"/>
      <c r="D63" s="39"/>
      <c r="E63" s="44" t="s">
        <v>25</v>
      </c>
      <c r="F63" s="39"/>
      <c r="G63" s="35"/>
      <c r="H63" s="40"/>
    </row>
    <row r="64" spans="1:8" s="12" customFormat="1" ht="15" customHeight="1">
      <c r="A64" s="63" t="s">
        <v>121</v>
      </c>
      <c r="B64" s="32"/>
      <c r="C64" s="33"/>
      <c r="D64" s="33"/>
      <c r="E64" s="34"/>
      <c r="F64" s="33"/>
      <c r="G64" s="35"/>
      <c r="H64" s="36"/>
    </row>
    <row r="65" spans="1:8" ht="15" customHeight="1">
      <c r="A65" s="37" t="s">
        <v>122</v>
      </c>
      <c r="B65" s="32">
        <v>227</v>
      </c>
      <c r="C65" s="39"/>
      <c r="D65" s="39"/>
      <c r="E65" s="44" t="s">
        <v>25</v>
      </c>
      <c r="F65" s="39"/>
      <c r="G65" s="35"/>
      <c r="H65" s="40"/>
    </row>
    <row r="66" spans="1:8" ht="15" customHeight="1">
      <c r="A66" s="37" t="s">
        <v>123</v>
      </c>
      <c r="B66" s="32">
        <v>280</v>
      </c>
      <c r="C66" s="39"/>
      <c r="D66" s="39"/>
      <c r="E66" s="44" t="s">
        <v>25</v>
      </c>
      <c r="F66" s="39"/>
      <c r="G66" s="35"/>
      <c r="H66" s="40"/>
    </row>
    <row r="67" spans="1:8" ht="15" customHeight="1">
      <c r="A67" s="37" t="s">
        <v>124</v>
      </c>
      <c r="B67" s="32">
        <v>249</v>
      </c>
      <c r="C67" s="39">
        <v>1.8929435000000001E-2</v>
      </c>
      <c r="D67" s="39"/>
      <c r="E67" s="44" t="s">
        <v>25</v>
      </c>
      <c r="F67" s="39"/>
      <c r="G67" s="35">
        <v>1.8929435000000001E-2</v>
      </c>
      <c r="H67" s="40">
        <v>1.8929435000000001E-2</v>
      </c>
    </row>
    <row r="68" spans="1:8" ht="15" customHeight="1">
      <c r="A68" s="37" t="s">
        <v>125</v>
      </c>
      <c r="B68" s="32">
        <v>275</v>
      </c>
      <c r="C68" s="39"/>
      <c r="D68" s="39"/>
      <c r="E68" s="44" t="s">
        <v>25</v>
      </c>
      <c r="F68" s="39"/>
      <c r="G68" s="35"/>
      <c r="H68" s="40"/>
    </row>
    <row r="69" spans="1:8" ht="15" customHeight="1">
      <c r="A69" s="37" t="s">
        <v>126</v>
      </c>
      <c r="B69" s="32">
        <v>218</v>
      </c>
      <c r="C69" s="39"/>
      <c r="D69" s="39"/>
      <c r="E69" s="44" t="s">
        <v>25</v>
      </c>
      <c r="F69" s="39"/>
      <c r="G69" s="35"/>
      <c r="H69" s="40"/>
    </row>
    <row r="70" spans="1:8" ht="15" customHeight="1">
      <c r="A70" s="37" t="s">
        <v>127</v>
      </c>
      <c r="B70" s="32">
        <v>1029</v>
      </c>
      <c r="C70" s="39"/>
      <c r="D70" s="39"/>
      <c r="E70" s="44" t="s">
        <v>25</v>
      </c>
      <c r="F70" s="39"/>
      <c r="G70" s="35"/>
      <c r="H70" s="40"/>
    </row>
    <row r="71" spans="1:8" s="12" customFormat="1" ht="15" customHeight="1">
      <c r="A71" s="63" t="s">
        <v>128</v>
      </c>
      <c r="B71" s="32"/>
      <c r="C71" s="33"/>
      <c r="D71" s="33"/>
      <c r="E71" s="34"/>
      <c r="F71" s="33"/>
      <c r="G71" s="35"/>
      <c r="H71" s="36"/>
    </row>
    <row r="72" spans="1:8" ht="15" customHeight="1">
      <c r="A72" s="37" t="s">
        <v>129</v>
      </c>
      <c r="B72" s="32">
        <v>236</v>
      </c>
      <c r="C72" s="39"/>
      <c r="D72" s="39"/>
      <c r="E72" s="44" t="s">
        <v>25</v>
      </c>
      <c r="F72" s="39"/>
      <c r="G72" s="35"/>
      <c r="H72" s="40"/>
    </row>
    <row r="73" spans="1:8" ht="15" customHeight="1">
      <c r="A73" s="37" t="s">
        <v>130</v>
      </c>
      <c r="B73" s="32">
        <v>287</v>
      </c>
      <c r="C73" s="39"/>
      <c r="D73" s="39"/>
      <c r="E73" s="44" t="s">
        <v>25</v>
      </c>
      <c r="F73" s="39"/>
      <c r="G73" s="35"/>
      <c r="H73" s="40"/>
    </row>
    <row r="74" spans="1:8" ht="15" customHeight="1">
      <c r="A74" s="37" t="s">
        <v>131</v>
      </c>
      <c r="B74" s="32">
        <v>230</v>
      </c>
      <c r="C74" s="39"/>
      <c r="D74" s="39"/>
      <c r="E74" s="44" t="s">
        <v>25</v>
      </c>
      <c r="F74" s="39"/>
      <c r="G74" s="35"/>
      <c r="H74" s="40"/>
    </row>
    <row r="75" spans="1:8" ht="15" customHeight="1">
      <c r="A75" s="37" t="s">
        <v>132</v>
      </c>
      <c r="B75" s="32">
        <v>247</v>
      </c>
      <c r="C75" s="39"/>
      <c r="D75" s="39"/>
      <c r="E75" s="44" t="s">
        <v>25</v>
      </c>
      <c r="F75" s="39"/>
      <c r="G75" s="35"/>
      <c r="H75" s="40"/>
    </row>
    <row r="76" spans="1:8" ht="15" customHeight="1">
      <c r="A76" s="37" t="s">
        <v>133</v>
      </c>
      <c r="B76" s="32">
        <v>240</v>
      </c>
      <c r="C76" s="39"/>
      <c r="D76" s="39"/>
      <c r="E76" s="44" t="s">
        <v>25</v>
      </c>
      <c r="F76" s="39"/>
      <c r="G76" s="35"/>
      <c r="H76" s="40"/>
    </row>
    <row r="77" spans="1:8" ht="15" customHeight="1">
      <c r="A77" s="37" t="s">
        <v>134</v>
      </c>
      <c r="B77" s="32">
        <v>241</v>
      </c>
      <c r="C77" s="39"/>
      <c r="D77" s="39"/>
      <c r="E77" s="44" t="s">
        <v>25</v>
      </c>
      <c r="F77" s="39"/>
      <c r="G77" s="35"/>
      <c r="H77" s="40"/>
    </row>
    <row r="78" spans="1:8" ht="15" customHeight="1">
      <c r="A78" s="37" t="s">
        <v>135</v>
      </c>
      <c r="B78" s="32">
        <v>243</v>
      </c>
      <c r="C78" s="39"/>
      <c r="D78" s="39"/>
      <c r="E78" s="44" t="s">
        <v>25</v>
      </c>
      <c r="F78" s="39"/>
      <c r="G78" s="35"/>
      <c r="H78" s="40"/>
    </row>
    <row r="79" spans="1:8" ht="15" customHeight="1">
      <c r="A79" s="37" t="s">
        <v>136</v>
      </c>
      <c r="B79" s="32">
        <v>244</v>
      </c>
      <c r="C79" s="39"/>
      <c r="D79" s="39"/>
      <c r="E79" s="44" t="s">
        <v>25</v>
      </c>
      <c r="F79" s="39"/>
      <c r="G79" s="35"/>
      <c r="H79" s="40"/>
    </row>
    <row r="80" spans="1:8" ht="15" customHeight="1">
      <c r="A80" s="37" t="s">
        <v>137</v>
      </c>
      <c r="B80" s="32">
        <v>251</v>
      </c>
      <c r="C80" s="39"/>
      <c r="D80" s="39"/>
      <c r="E80" s="44" t="s">
        <v>25</v>
      </c>
      <c r="F80" s="39"/>
      <c r="G80" s="35"/>
      <c r="H80" s="40"/>
    </row>
    <row r="81" spans="1:8" ht="15" customHeight="1">
      <c r="A81" s="37" t="s">
        <v>138</v>
      </c>
      <c r="B81" s="32">
        <v>255</v>
      </c>
      <c r="C81" s="39"/>
      <c r="D81" s="39"/>
      <c r="E81" s="44" t="s">
        <v>25</v>
      </c>
      <c r="F81" s="39"/>
      <c r="G81" s="35"/>
      <c r="H81" s="40"/>
    </row>
    <row r="82" spans="1:8" ht="15" customHeight="1">
      <c r="A82" s="37" t="s">
        <v>139</v>
      </c>
      <c r="B82" s="32">
        <v>256</v>
      </c>
      <c r="C82" s="39"/>
      <c r="D82" s="39"/>
      <c r="E82" s="44" t="s">
        <v>25</v>
      </c>
      <c r="F82" s="39"/>
      <c r="G82" s="35"/>
      <c r="H82" s="40"/>
    </row>
    <row r="83" spans="1:8" ht="15" customHeight="1">
      <c r="A83" s="37" t="s">
        <v>140</v>
      </c>
      <c r="B83" s="32">
        <v>260</v>
      </c>
      <c r="C83" s="39"/>
      <c r="D83" s="39"/>
      <c r="E83" s="44" t="s">
        <v>25</v>
      </c>
      <c r="F83" s="39"/>
      <c r="G83" s="35"/>
      <c r="H83" s="40"/>
    </row>
    <row r="84" spans="1:8" ht="15" customHeight="1">
      <c r="A84" s="37" t="s">
        <v>141</v>
      </c>
      <c r="B84" s="32">
        <v>261</v>
      </c>
      <c r="C84" s="39">
        <v>0.10516352899999999</v>
      </c>
      <c r="D84" s="39"/>
      <c r="E84" s="44" t="s">
        <v>25</v>
      </c>
      <c r="F84" s="39"/>
      <c r="G84" s="35">
        <v>0.10516352899999999</v>
      </c>
      <c r="H84" s="40"/>
    </row>
    <row r="85" spans="1:8" ht="15" customHeight="1">
      <c r="A85" s="46" t="s">
        <v>142</v>
      </c>
      <c r="B85" s="32">
        <v>276</v>
      </c>
      <c r="C85" s="39"/>
      <c r="D85" s="39"/>
      <c r="E85" s="44" t="s">
        <v>25</v>
      </c>
      <c r="F85" s="39"/>
      <c r="G85" s="35"/>
      <c r="H85" s="40"/>
    </row>
    <row r="86" spans="1:8" ht="15" customHeight="1">
      <c r="A86" s="37" t="s">
        <v>143</v>
      </c>
      <c r="B86" s="32">
        <v>269</v>
      </c>
      <c r="C86" s="39"/>
      <c r="D86" s="39"/>
      <c r="E86" s="44" t="s">
        <v>25</v>
      </c>
      <c r="F86" s="39"/>
      <c r="G86" s="35"/>
      <c r="H86" s="40"/>
    </row>
    <row r="87" spans="1:8" ht="15" customHeight="1">
      <c r="A87" s="37" t="s">
        <v>144</v>
      </c>
      <c r="B87" s="32">
        <v>272</v>
      </c>
      <c r="C87" s="39"/>
      <c r="D87" s="39"/>
      <c r="E87" s="44" t="s">
        <v>25</v>
      </c>
      <c r="F87" s="39"/>
      <c r="G87" s="35"/>
      <c r="H87" s="40"/>
    </row>
    <row r="88" spans="1:8" ht="15" customHeight="1">
      <c r="A88" s="37" t="s">
        <v>145</v>
      </c>
      <c r="B88" s="32">
        <v>283</v>
      </c>
      <c r="C88" s="39"/>
      <c r="D88" s="39"/>
      <c r="E88" s="44" t="s">
        <v>25</v>
      </c>
      <c r="F88" s="39"/>
      <c r="G88" s="35"/>
      <c r="H88" s="40"/>
    </row>
    <row r="89" spans="1:8" ht="15" customHeight="1">
      <c r="A89" s="37" t="s">
        <v>146</v>
      </c>
      <c r="B89" s="32">
        <v>1030</v>
      </c>
      <c r="C89" s="39"/>
      <c r="D89" s="39"/>
      <c r="E89" s="44" t="s">
        <v>25</v>
      </c>
      <c r="F89" s="39"/>
      <c r="G89" s="35"/>
      <c r="H89" s="40"/>
    </row>
    <row r="90" spans="1:8" ht="15" customHeight="1">
      <c r="A90" s="37" t="s">
        <v>147</v>
      </c>
      <c r="B90" s="32">
        <v>289</v>
      </c>
      <c r="C90" s="39"/>
      <c r="D90" s="39"/>
      <c r="E90" s="44" t="s">
        <v>25</v>
      </c>
      <c r="F90" s="39"/>
      <c r="G90" s="35"/>
      <c r="H90" s="40"/>
    </row>
    <row r="91" spans="1:8" ht="15" customHeight="1">
      <c r="A91" s="54" t="s">
        <v>38</v>
      </c>
      <c r="B91" s="69">
        <v>298</v>
      </c>
      <c r="C91" s="72"/>
      <c r="D91" s="72"/>
      <c r="E91" s="73" t="s">
        <v>25</v>
      </c>
      <c r="F91" s="72"/>
      <c r="G91" s="57"/>
      <c r="H91" s="74"/>
    </row>
    <row r="92" spans="1:8" ht="15" customHeight="1">
      <c r="A92" s="58" t="s">
        <v>13</v>
      </c>
      <c r="B92" s="60"/>
      <c r="C92" s="59">
        <f>C93+C116+C128</f>
        <v>2.6704511520000001</v>
      </c>
      <c r="D92" s="59">
        <f>D93+D116+D128</f>
        <v>0</v>
      </c>
      <c r="E92" s="61" t="s">
        <v>25</v>
      </c>
      <c r="F92" s="59">
        <f>F93+F116+F128</f>
        <v>0</v>
      </c>
      <c r="G92" s="59">
        <f>G93+G116+G128</f>
        <v>2.6704511520000001</v>
      </c>
      <c r="H92" s="62">
        <f>H93+H116+H128</f>
        <v>0</v>
      </c>
    </row>
    <row r="93" spans="1:8" ht="15" customHeight="1">
      <c r="A93" s="54" t="s">
        <v>148</v>
      </c>
      <c r="B93" s="69"/>
      <c r="C93" s="57">
        <f>SUM(C95:C115)</f>
        <v>2.5592596489999999</v>
      </c>
      <c r="D93" s="57">
        <f>SUM(D95:D115)</f>
        <v>0</v>
      </c>
      <c r="E93" s="70" t="s">
        <v>25</v>
      </c>
      <c r="F93" s="57">
        <f>SUM(F95:F115)</f>
        <v>0</v>
      </c>
      <c r="G93" s="57">
        <f>SUM(G95:G115)</f>
        <v>2.5592596489999999</v>
      </c>
      <c r="H93" s="71">
        <f>SUM(H95:H115)</f>
        <v>0</v>
      </c>
    </row>
    <row r="94" spans="1:8" s="12" customFormat="1" ht="15" customHeight="1">
      <c r="A94" s="63" t="s">
        <v>149</v>
      </c>
      <c r="B94" s="32"/>
      <c r="C94" s="33"/>
      <c r="D94" s="33"/>
      <c r="E94" s="34"/>
      <c r="F94" s="33"/>
      <c r="G94" s="35"/>
      <c r="H94" s="36"/>
    </row>
    <row r="95" spans="1:8" ht="15" customHeight="1">
      <c r="A95" s="37" t="s">
        <v>150</v>
      </c>
      <c r="B95" s="32">
        <v>338</v>
      </c>
      <c r="C95" s="39"/>
      <c r="D95" s="39"/>
      <c r="E95" s="44" t="s">
        <v>25</v>
      </c>
      <c r="F95" s="39"/>
      <c r="G95" s="35"/>
      <c r="H95" s="40"/>
    </row>
    <row r="96" spans="1:8" ht="15" customHeight="1">
      <c r="A96" s="37" t="s">
        <v>151</v>
      </c>
      <c r="B96" s="32">
        <v>378</v>
      </c>
      <c r="C96" s="39"/>
      <c r="D96" s="39"/>
      <c r="E96" s="44" t="s">
        <v>25</v>
      </c>
      <c r="F96" s="39"/>
      <c r="G96" s="35"/>
      <c r="H96" s="40"/>
    </row>
    <row r="97" spans="1:8" ht="15" customHeight="1">
      <c r="A97" s="37" t="s">
        <v>152</v>
      </c>
      <c r="B97" s="32">
        <v>340</v>
      </c>
      <c r="C97" s="39"/>
      <c r="D97" s="39"/>
      <c r="E97" s="44" t="s">
        <v>25</v>
      </c>
      <c r="F97" s="39"/>
      <c r="G97" s="35"/>
      <c r="H97" s="40"/>
    </row>
    <row r="98" spans="1:8" ht="15" customHeight="1">
      <c r="A98" s="37" t="s">
        <v>153</v>
      </c>
      <c r="B98" s="32">
        <v>381</v>
      </c>
      <c r="C98" s="39"/>
      <c r="D98" s="39"/>
      <c r="E98" s="44" t="s">
        <v>25</v>
      </c>
      <c r="F98" s="39"/>
      <c r="G98" s="35"/>
      <c r="H98" s="40"/>
    </row>
    <row r="99" spans="1:8" ht="15" customHeight="1">
      <c r="A99" s="37" t="s">
        <v>154</v>
      </c>
      <c r="B99" s="32">
        <v>349</v>
      </c>
      <c r="C99" s="39"/>
      <c r="D99" s="39"/>
      <c r="E99" s="44" t="s">
        <v>25</v>
      </c>
      <c r="F99" s="39"/>
      <c r="G99" s="35"/>
      <c r="H99" s="40"/>
    </row>
    <row r="100" spans="1:8" ht="15" customHeight="1">
      <c r="A100" s="37" t="s">
        <v>155</v>
      </c>
      <c r="B100" s="32">
        <v>354</v>
      </c>
      <c r="C100" s="39"/>
      <c r="D100" s="39"/>
      <c r="E100" s="44" t="s">
        <v>25</v>
      </c>
      <c r="F100" s="39"/>
      <c r="G100" s="35"/>
      <c r="H100" s="40"/>
    </row>
    <row r="101" spans="1:8" ht="15" customHeight="1">
      <c r="A101" s="37" t="s">
        <v>156</v>
      </c>
      <c r="B101" s="32">
        <v>385</v>
      </c>
      <c r="C101" s="39"/>
      <c r="D101" s="39"/>
      <c r="E101" s="44" t="s">
        <v>25</v>
      </c>
      <c r="F101" s="39"/>
      <c r="G101" s="35"/>
      <c r="H101" s="40"/>
    </row>
    <row r="102" spans="1:8" ht="15" customHeight="1">
      <c r="A102" s="37" t="s">
        <v>157</v>
      </c>
      <c r="B102" s="32">
        <v>383</v>
      </c>
      <c r="C102" s="39"/>
      <c r="D102" s="39"/>
      <c r="E102" s="44" t="s">
        <v>25</v>
      </c>
      <c r="F102" s="39"/>
      <c r="G102" s="35"/>
      <c r="H102" s="40"/>
    </row>
    <row r="103" spans="1:8" ht="15" customHeight="1">
      <c r="A103" s="37" t="s">
        <v>158</v>
      </c>
      <c r="B103" s="32">
        <v>384</v>
      </c>
      <c r="C103" s="39"/>
      <c r="D103" s="39"/>
      <c r="E103" s="44" t="s">
        <v>25</v>
      </c>
      <c r="F103" s="39"/>
      <c r="G103" s="35"/>
      <c r="H103" s="40"/>
    </row>
    <row r="104" spans="1:8" ht="15" customHeight="1">
      <c r="A104" s="37" t="s">
        <v>159</v>
      </c>
      <c r="B104" s="45">
        <v>1031</v>
      </c>
      <c r="C104" s="39"/>
      <c r="D104" s="39"/>
      <c r="E104" s="44" t="s">
        <v>25</v>
      </c>
      <c r="F104" s="39"/>
      <c r="G104" s="35"/>
      <c r="H104" s="40"/>
    </row>
    <row r="105" spans="1:8" s="12" customFormat="1" ht="15" customHeight="1">
      <c r="A105" s="63" t="s">
        <v>160</v>
      </c>
      <c r="B105" s="32"/>
      <c r="C105" s="33"/>
      <c r="D105" s="33"/>
      <c r="E105" s="34"/>
      <c r="F105" s="33"/>
      <c r="G105" s="35"/>
      <c r="H105" s="36"/>
    </row>
    <row r="106" spans="1:8" ht="15" customHeight="1">
      <c r="A106" s="37" t="s">
        <v>161</v>
      </c>
      <c r="B106" s="32">
        <v>352</v>
      </c>
      <c r="C106" s="39">
        <v>2.5592596489999999</v>
      </c>
      <c r="D106" s="39"/>
      <c r="E106" s="44" t="s">
        <v>25</v>
      </c>
      <c r="F106" s="39"/>
      <c r="G106" s="35">
        <v>2.5592596489999999</v>
      </c>
      <c r="H106" s="40"/>
    </row>
    <row r="107" spans="1:8" ht="15" customHeight="1">
      <c r="A107" s="37" t="s">
        <v>162</v>
      </c>
      <c r="B107" s="32">
        <v>336</v>
      </c>
      <c r="C107" s="39"/>
      <c r="D107" s="39"/>
      <c r="E107" s="44" t="s">
        <v>25</v>
      </c>
      <c r="F107" s="39"/>
      <c r="G107" s="35"/>
      <c r="H107" s="40"/>
    </row>
    <row r="108" spans="1:8" ht="15" customHeight="1">
      <c r="A108" s="37" t="s">
        <v>163</v>
      </c>
      <c r="B108" s="32">
        <v>342</v>
      </c>
      <c r="C108" s="39"/>
      <c r="D108" s="39"/>
      <c r="E108" s="44" t="s">
        <v>25</v>
      </c>
      <c r="F108" s="39"/>
      <c r="G108" s="35"/>
      <c r="H108" s="40"/>
    </row>
    <row r="109" spans="1:8" ht="15" customHeight="1">
      <c r="A109" s="37" t="s">
        <v>164</v>
      </c>
      <c r="B109" s="32">
        <v>347</v>
      </c>
      <c r="C109" s="39"/>
      <c r="D109" s="39"/>
      <c r="E109" s="44" t="s">
        <v>25</v>
      </c>
      <c r="F109" s="39"/>
      <c r="G109" s="35"/>
      <c r="H109" s="40"/>
    </row>
    <row r="110" spans="1:8" ht="15" customHeight="1">
      <c r="A110" s="37" t="s">
        <v>165</v>
      </c>
      <c r="B110" s="32">
        <v>351</v>
      </c>
      <c r="C110" s="39"/>
      <c r="D110" s="39"/>
      <c r="E110" s="44" t="s">
        <v>25</v>
      </c>
      <c r="F110" s="39"/>
      <c r="G110" s="35"/>
      <c r="H110" s="40"/>
    </row>
    <row r="111" spans="1:8" ht="15" customHeight="1">
      <c r="A111" s="37" t="s">
        <v>166</v>
      </c>
      <c r="B111" s="32">
        <v>358</v>
      </c>
      <c r="C111" s="39"/>
      <c r="D111" s="39"/>
      <c r="E111" s="44" t="s">
        <v>25</v>
      </c>
      <c r="F111" s="39"/>
      <c r="G111" s="35"/>
      <c r="H111" s="40"/>
    </row>
    <row r="112" spans="1:8" ht="15" customHeight="1">
      <c r="A112" s="37" t="s">
        <v>167</v>
      </c>
      <c r="B112" s="32">
        <v>364</v>
      </c>
      <c r="C112" s="39"/>
      <c r="D112" s="39"/>
      <c r="E112" s="44" t="s">
        <v>25</v>
      </c>
      <c r="F112" s="39"/>
      <c r="G112" s="35"/>
      <c r="H112" s="40"/>
    </row>
    <row r="113" spans="1:8" ht="15" customHeight="1">
      <c r="A113" s="37" t="s">
        <v>168</v>
      </c>
      <c r="B113" s="32">
        <v>366</v>
      </c>
      <c r="C113" s="39"/>
      <c r="D113" s="39"/>
      <c r="E113" s="44" t="s">
        <v>25</v>
      </c>
      <c r="F113" s="39"/>
      <c r="G113" s="35"/>
      <c r="H113" s="40"/>
    </row>
    <row r="114" spans="1:8" ht="15" customHeight="1">
      <c r="A114" s="37" t="s">
        <v>169</v>
      </c>
      <c r="B114" s="45">
        <v>1032</v>
      </c>
      <c r="C114" s="39"/>
      <c r="D114" s="39"/>
      <c r="E114" s="44" t="s">
        <v>25</v>
      </c>
      <c r="F114" s="39"/>
      <c r="G114" s="35"/>
      <c r="H114" s="40"/>
    </row>
    <row r="115" spans="1:8" ht="15" customHeight="1">
      <c r="A115" s="37" t="s">
        <v>170</v>
      </c>
      <c r="B115" s="32">
        <v>389</v>
      </c>
      <c r="C115" s="39"/>
      <c r="D115" s="39"/>
      <c r="E115" s="44" t="s">
        <v>25</v>
      </c>
      <c r="F115" s="39"/>
      <c r="G115" s="35"/>
      <c r="H115" s="40"/>
    </row>
    <row r="116" spans="1:8" ht="15" customHeight="1">
      <c r="A116" s="54" t="s">
        <v>14</v>
      </c>
      <c r="B116" s="69"/>
      <c r="C116" s="57">
        <f>SUM(C117:C127)</f>
        <v>0.11119150299999998</v>
      </c>
      <c r="D116" s="57">
        <f>SUM(D117:D127)</f>
        <v>0</v>
      </c>
      <c r="E116" s="70" t="s">
        <v>25</v>
      </c>
      <c r="F116" s="57">
        <f>SUM(F117:F127)</f>
        <v>0</v>
      </c>
      <c r="G116" s="57">
        <f>SUM(G117:G127)</f>
        <v>0.11119150299999998</v>
      </c>
      <c r="H116" s="71">
        <f>SUM(H117:H127)</f>
        <v>0</v>
      </c>
    </row>
    <row r="117" spans="1:8" ht="15" customHeight="1">
      <c r="A117" s="37" t="s">
        <v>171</v>
      </c>
      <c r="B117" s="32">
        <v>425</v>
      </c>
      <c r="C117" s="39"/>
      <c r="D117" s="39"/>
      <c r="E117" s="44" t="s">
        <v>25</v>
      </c>
      <c r="F117" s="39"/>
      <c r="G117" s="35"/>
      <c r="H117" s="40"/>
    </row>
    <row r="118" spans="1:8" ht="15" customHeight="1">
      <c r="A118" s="37" t="s">
        <v>172</v>
      </c>
      <c r="B118" s="32">
        <v>428</v>
      </c>
      <c r="C118" s="39"/>
      <c r="D118" s="39"/>
      <c r="E118" s="44" t="s">
        <v>25</v>
      </c>
      <c r="F118" s="39"/>
      <c r="G118" s="35"/>
      <c r="H118" s="40"/>
    </row>
    <row r="119" spans="1:8" ht="15" customHeight="1">
      <c r="A119" s="37" t="s">
        <v>173</v>
      </c>
      <c r="B119" s="32">
        <v>431</v>
      </c>
      <c r="C119" s="39">
        <v>0.11119150299999998</v>
      </c>
      <c r="D119" s="39"/>
      <c r="E119" s="44" t="s">
        <v>25</v>
      </c>
      <c r="F119" s="39"/>
      <c r="G119" s="35">
        <v>0.11119150299999998</v>
      </c>
      <c r="H119" s="40"/>
    </row>
    <row r="120" spans="1:8" ht="15" customHeight="1">
      <c r="A120" s="37" t="s">
        <v>174</v>
      </c>
      <c r="B120" s="32">
        <v>437</v>
      </c>
      <c r="C120" s="39"/>
      <c r="D120" s="39"/>
      <c r="E120" s="44" t="s">
        <v>25</v>
      </c>
      <c r="F120" s="39"/>
      <c r="G120" s="35"/>
      <c r="H120" s="40"/>
    </row>
    <row r="121" spans="1:8" ht="15" customHeight="1">
      <c r="A121" s="37" t="s">
        <v>175</v>
      </c>
      <c r="B121" s="32">
        <v>440</v>
      </c>
      <c r="C121" s="39"/>
      <c r="D121" s="39"/>
      <c r="E121" s="44" t="s">
        <v>25</v>
      </c>
      <c r="F121" s="39"/>
      <c r="G121" s="35"/>
      <c r="H121" s="40"/>
    </row>
    <row r="122" spans="1:8" ht="15" customHeight="1">
      <c r="A122" s="37" t="s">
        <v>176</v>
      </c>
      <c r="B122" s="32">
        <v>446</v>
      </c>
      <c r="C122" s="39"/>
      <c r="D122" s="39"/>
      <c r="E122" s="44" t="s">
        <v>25</v>
      </c>
      <c r="F122" s="39"/>
      <c r="G122" s="35"/>
      <c r="H122" s="40"/>
    </row>
    <row r="123" spans="1:8" ht="15" customHeight="1">
      <c r="A123" s="37" t="s">
        <v>177</v>
      </c>
      <c r="B123" s="32">
        <v>451</v>
      </c>
      <c r="C123" s="39"/>
      <c r="D123" s="39"/>
      <c r="E123" s="44" t="s">
        <v>25</v>
      </c>
      <c r="F123" s="39"/>
      <c r="G123" s="35"/>
      <c r="H123" s="40"/>
    </row>
    <row r="124" spans="1:8" ht="15" customHeight="1">
      <c r="A124" s="37" t="s">
        <v>178</v>
      </c>
      <c r="B124" s="32">
        <v>454</v>
      </c>
      <c r="C124" s="39"/>
      <c r="D124" s="39"/>
      <c r="E124" s="44" t="s">
        <v>25</v>
      </c>
      <c r="F124" s="39"/>
      <c r="G124" s="35"/>
      <c r="H124" s="40"/>
    </row>
    <row r="125" spans="1:8" ht="15" customHeight="1">
      <c r="A125" s="37" t="s">
        <v>179</v>
      </c>
      <c r="B125" s="32">
        <v>457</v>
      </c>
      <c r="C125" s="39"/>
      <c r="D125" s="39"/>
      <c r="E125" s="44" t="s">
        <v>25</v>
      </c>
      <c r="F125" s="39"/>
      <c r="G125" s="35"/>
      <c r="H125" s="40"/>
    </row>
    <row r="126" spans="1:8" ht="15" customHeight="1">
      <c r="A126" s="37" t="s">
        <v>180</v>
      </c>
      <c r="B126" s="32">
        <v>463</v>
      </c>
      <c r="C126" s="39"/>
      <c r="D126" s="39"/>
      <c r="E126" s="44" t="s">
        <v>25</v>
      </c>
      <c r="F126" s="39"/>
      <c r="G126" s="35"/>
      <c r="H126" s="40"/>
    </row>
    <row r="127" spans="1:8" ht="15" customHeight="1">
      <c r="A127" s="37" t="s">
        <v>181</v>
      </c>
      <c r="B127" s="32">
        <v>489</v>
      </c>
      <c r="C127" s="39"/>
      <c r="D127" s="39"/>
      <c r="E127" s="44" t="s">
        <v>25</v>
      </c>
      <c r="F127" s="39"/>
      <c r="G127" s="35"/>
      <c r="H127" s="40"/>
    </row>
    <row r="128" spans="1:8" ht="15" customHeight="1">
      <c r="A128" s="54" t="s">
        <v>39</v>
      </c>
      <c r="B128" s="69">
        <v>498</v>
      </c>
      <c r="C128" s="72"/>
      <c r="D128" s="72"/>
      <c r="E128" s="73" t="s">
        <v>25</v>
      </c>
      <c r="F128" s="72"/>
      <c r="G128" s="57"/>
      <c r="H128" s="74"/>
    </row>
    <row r="129" spans="1:8" ht="15" customHeight="1">
      <c r="A129" s="58" t="s">
        <v>15</v>
      </c>
      <c r="B129" s="60"/>
      <c r="C129" s="59">
        <f>C130+C139+C160+C173</f>
        <v>2.9391965539999996</v>
      </c>
      <c r="D129" s="59">
        <f>D130+D139+D160+D173</f>
        <v>0</v>
      </c>
      <c r="E129" s="61" t="s">
        <v>25</v>
      </c>
      <c r="F129" s="59">
        <f>F130+F139+F160+F173</f>
        <v>0</v>
      </c>
      <c r="G129" s="59">
        <f>G130+G139+G160+G173</f>
        <v>2.9391965539999996</v>
      </c>
      <c r="H129" s="62">
        <f>H130+H139+H160+H173</f>
        <v>0.82515932400000003</v>
      </c>
    </row>
    <row r="130" spans="1:8" ht="15" customHeight="1">
      <c r="A130" s="54" t="s">
        <v>16</v>
      </c>
      <c r="B130" s="69"/>
      <c r="C130" s="57">
        <f>SUM(C131:C138)</f>
        <v>1.456483333</v>
      </c>
      <c r="D130" s="57">
        <f>SUM(D131:D138)</f>
        <v>0</v>
      </c>
      <c r="E130" s="70" t="s">
        <v>25</v>
      </c>
      <c r="F130" s="57">
        <f>SUM(F131:F138)</f>
        <v>0</v>
      </c>
      <c r="G130" s="57">
        <f>SUM(G131:G138)</f>
        <v>1.456483333</v>
      </c>
      <c r="H130" s="71">
        <f>SUM(H131:H138)</f>
        <v>0.32600168299999999</v>
      </c>
    </row>
    <row r="131" spans="1:8" ht="15" customHeight="1">
      <c r="A131" s="37" t="s">
        <v>182</v>
      </c>
      <c r="B131" s="32">
        <v>540</v>
      </c>
      <c r="C131" s="39">
        <v>1.0516353000000003E-2</v>
      </c>
      <c r="D131" s="39"/>
      <c r="E131" s="44" t="s">
        <v>25</v>
      </c>
      <c r="F131" s="39"/>
      <c r="G131" s="35">
        <v>1.0516353000000003E-2</v>
      </c>
      <c r="H131" s="40"/>
    </row>
    <row r="132" spans="1:8" ht="15" customHeight="1">
      <c r="A132" s="37" t="s">
        <v>183</v>
      </c>
      <c r="B132" s="32">
        <v>543</v>
      </c>
      <c r="C132" s="39">
        <v>0.48356714700000003</v>
      </c>
      <c r="D132" s="39"/>
      <c r="E132" s="44" t="s">
        <v>25</v>
      </c>
      <c r="F132" s="39"/>
      <c r="G132" s="35">
        <v>0.48356714700000003</v>
      </c>
      <c r="H132" s="40">
        <v>1.560101E-2</v>
      </c>
    </row>
    <row r="133" spans="1:8" ht="15" customHeight="1">
      <c r="A133" s="37" t="s">
        <v>184</v>
      </c>
      <c r="B133" s="32">
        <v>549</v>
      </c>
      <c r="C133" s="39">
        <v>2.5249763000000001E-2</v>
      </c>
      <c r="D133" s="39"/>
      <c r="E133" s="44" t="s">
        <v>25</v>
      </c>
      <c r="F133" s="39"/>
      <c r="G133" s="35">
        <v>2.5249763000000001E-2</v>
      </c>
      <c r="H133" s="40">
        <v>2.5249763000000001E-2</v>
      </c>
    </row>
    <row r="134" spans="1:8" ht="15" customHeight="1">
      <c r="A134" s="37" t="s">
        <v>185</v>
      </c>
      <c r="B134" s="32">
        <v>555</v>
      </c>
      <c r="C134" s="39">
        <v>0.494578821</v>
      </c>
      <c r="D134" s="39"/>
      <c r="E134" s="44" t="s">
        <v>25</v>
      </c>
      <c r="F134" s="39"/>
      <c r="G134" s="35">
        <v>0.494578821</v>
      </c>
      <c r="H134" s="40">
        <v>5.2902512999999998E-2</v>
      </c>
    </row>
    <row r="135" spans="1:8" ht="15" customHeight="1">
      <c r="A135" s="37" t="s">
        <v>186</v>
      </c>
      <c r="B135" s="32">
        <v>573</v>
      </c>
      <c r="C135" s="39">
        <v>0.33843832199999996</v>
      </c>
      <c r="D135" s="39"/>
      <c r="E135" s="44" t="s">
        <v>25</v>
      </c>
      <c r="F135" s="39"/>
      <c r="G135" s="35">
        <v>0.33843832199999996</v>
      </c>
      <c r="H135" s="40">
        <v>0.12811546999999998</v>
      </c>
    </row>
    <row r="136" spans="1:8" ht="15" customHeight="1">
      <c r="A136" s="37" t="s">
        <v>187</v>
      </c>
      <c r="B136" s="32">
        <v>550</v>
      </c>
      <c r="C136" s="39">
        <v>0.104132927</v>
      </c>
      <c r="D136" s="39"/>
      <c r="E136" s="44" t="s">
        <v>25</v>
      </c>
      <c r="F136" s="39"/>
      <c r="G136" s="35">
        <v>0.104132927</v>
      </c>
      <c r="H136" s="40">
        <v>0.104132927</v>
      </c>
    </row>
    <row r="137" spans="1:8" ht="15" customHeight="1">
      <c r="A137" s="37" t="s">
        <v>188</v>
      </c>
      <c r="B137" s="32">
        <v>580</v>
      </c>
      <c r="C137" s="39"/>
      <c r="D137" s="39"/>
      <c r="E137" s="44" t="s">
        <v>25</v>
      </c>
      <c r="F137" s="39"/>
      <c r="G137" s="35"/>
      <c r="H137" s="40"/>
    </row>
    <row r="138" spans="1:8" ht="15" customHeight="1">
      <c r="A138" s="37" t="s">
        <v>189</v>
      </c>
      <c r="B138" s="32">
        <v>589</v>
      </c>
      <c r="C138" s="39"/>
      <c r="D138" s="39"/>
      <c r="E138" s="44" t="s">
        <v>25</v>
      </c>
      <c r="F138" s="39"/>
      <c r="G138" s="35"/>
      <c r="H138" s="40"/>
    </row>
    <row r="139" spans="1:8" ht="15" customHeight="1">
      <c r="A139" s="54" t="s">
        <v>17</v>
      </c>
      <c r="B139" s="69" t="s">
        <v>53</v>
      </c>
      <c r="C139" s="57">
        <f>SUM(C140:C159)</f>
        <v>1.4568829539999995</v>
      </c>
      <c r="D139" s="57">
        <f>SUM(D140:D159)</f>
        <v>0</v>
      </c>
      <c r="E139" s="70" t="s">
        <v>25</v>
      </c>
      <c r="F139" s="57">
        <f>SUM(F140:F159)</f>
        <v>0</v>
      </c>
      <c r="G139" s="57">
        <f>SUM(G140:G159)</f>
        <v>1.4568829539999995</v>
      </c>
      <c r="H139" s="71">
        <f>SUM(H140:H159)</f>
        <v>0.47332737400000002</v>
      </c>
    </row>
    <row r="140" spans="1:8" ht="15" customHeight="1">
      <c r="A140" s="37" t="s">
        <v>190</v>
      </c>
      <c r="B140" s="45">
        <v>625</v>
      </c>
      <c r="C140" s="39">
        <v>0.100452203</v>
      </c>
      <c r="D140" s="39"/>
      <c r="E140" s="44" t="s">
        <v>25</v>
      </c>
      <c r="F140" s="39"/>
      <c r="G140" s="35">
        <v>0.100452203</v>
      </c>
      <c r="H140" s="40">
        <v>0.100452203</v>
      </c>
    </row>
    <row r="141" spans="1:8" ht="15" customHeight="1">
      <c r="A141" s="37" t="s">
        <v>191</v>
      </c>
      <c r="B141" s="45">
        <v>610</v>
      </c>
      <c r="C141" s="39">
        <v>1.3103376000000002E-2</v>
      </c>
      <c r="D141" s="39"/>
      <c r="E141" s="44" t="s">
        <v>25</v>
      </c>
      <c r="F141" s="39"/>
      <c r="G141" s="35">
        <v>1.3103376000000002E-2</v>
      </c>
      <c r="H141" s="40">
        <v>1.3103376000000002E-2</v>
      </c>
    </row>
    <row r="142" spans="1:8" ht="15" customHeight="1">
      <c r="A142" s="37" t="s">
        <v>192</v>
      </c>
      <c r="B142" s="45">
        <v>611</v>
      </c>
      <c r="C142" s="39">
        <v>1.2971921000000001E-2</v>
      </c>
      <c r="D142" s="39"/>
      <c r="E142" s="44" t="s">
        <v>25</v>
      </c>
      <c r="F142" s="39"/>
      <c r="G142" s="35">
        <v>1.2971921000000001E-2</v>
      </c>
      <c r="H142" s="40">
        <v>1.2971921000000001E-2</v>
      </c>
    </row>
    <row r="143" spans="1:8" ht="15" customHeight="1">
      <c r="A143" s="37" t="s">
        <v>193</v>
      </c>
      <c r="B143" s="45">
        <v>666</v>
      </c>
      <c r="C143" s="39"/>
      <c r="D143" s="39"/>
      <c r="E143" s="44" t="s">
        <v>25</v>
      </c>
      <c r="F143" s="39"/>
      <c r="G143" s="35"/>
      <c r="H143" s="40"/>
    </row>
    <row r="144" spans="1:8" ht="15" customHeight="1">
      <c r="A144" s="37" t="s">
        <v>194</v>
      </c>
      <c r="B144" s="45">
        <v>630</v>
      </c>
      <c r="C144" s="39"/>
      <c r="D144" s="39"/>
      <c r="E144" s="44" t="s">
        <v>25</v>
      </c>
      <c r="F144" s="39"/>
      <c r="G144" s="35"/>
      <c r="H144" s="40"/>
    </row>
    <row r="145" spans="1:8" ht="15" customHeight="1">
      <c r="A145" s="37" t="s">
        <v>195</v>
      </c>
      <c r="B145" s="45">
        <v>612</v>
      </c>
      <c r="C145" s="39">
        <v>1.2389567789999996</v>
      </c>
      <c r="D145" s="39"/>
      <c r="E145" s="44" t="s">
        <v>25</v>
      </c>
      <c r="F145" s="39"/>
      <c r="G145" s="35">
        <v>1.2389567789999996</v>
      </c>
      <c r="H145" s="40">
        <v>0.343644968</v>
      </c>
    </row>
    <row r="146" spans="1:8" ht="15" customHeight="1">
      <c r="A146" s="37" t="s">
        <v>196</v>
      </c>
      <c r="B146" s="45">
        <v>645</v>
      </c>
      <c r="C146" s="39"/>
      <c r="D146" s="39"/>
      <c r="E146" s="44" t="s">
        <v>25</v>
      </c>
      <c r="F146" s="39"/>
      <c r="G146" s="35"/>
      <c r="H146" s="40"/>
    </row>
    <row r="147" spans="1:8" ht="15" customHeight="1">
      <c r="A147" s="46" t="s">
        <v>197</v>
      </c>
      <c r="B147" s="45">
        <v>613</v>
      </c>
      <c r="C147" s="33"/>
      <c r="D147" s="33"/>
      <c r="E147" s="44" t="s">
        <v>25</v>
      </c>
      <c r="F147" s="33"/>
      <c r="G147" s="35"/>
      <c r="H147" s="36"/>
    </row>
    <row r="148" spans="1:8" ht="15" customHeight="1">
      <c r="A148" s="37" t="s">
        <v>198</v>
      </c>
      <c r="B148" s="45">
        <v>614</v>
      </c>
      <c r="C148" s="33">
        <v>3.1549059999999994E-3</v>
      </c>
      <c r="D148" s="33"/>
      <c r="E148" s="44" t="s">
        <v>25</v>
      </c>
      <c r="F148" s="33"/>
      <c r="G148" s="35">
        <v>3.1549059999999994E-3</v>
      </c>
      <c r="H148" s="36">
        <v>3.1549059999999994E-3</v>
      </c>
    </row>
    <row r="149" spans="1:8" ht="15" customHeight="1">
      <c r="A149" s="37" t="s">
        <v>199</v>
      </c>
      <c r="B149" s="32">
        <v>655</v>
      </c>
      <c r="C149" s="39"/>
      <c r="D149" s="39"/>
      <c r="E149" s="44" t="s">
        <v>25</v>
      </c>
      <c r="F149" s="39"/>
      <c r="G149" s="35"/>
      <c r="H149" s="40"/>
    </row>
    <row r="150" spans="1:8" ht="15" customHeight="1">
      <c r="A150" s="37" t="s">
        <v>200</v>
      </c>
      <c r="B150" s="32">
        <v>635</v>
      </c>
      <c r="C150" s="33"/>
      <c r="D150" s="33"/>
      <c r="E150" s="44" t="s">
        <v>25</v>
      </c>
      <c r="F150" s="33"/>
      <c r="G150" s="35"/>
      <c r="H150" s="36"/>
    </row>
    <row r="151" spans="1:8" ht="15" customHeight="1">
      <c r="A151" s="37" t="s">
        <v>201</v>
      </c>
      <c r="B151" s="32">
        <v>660</v>
      </c>
      <c r="C151" s="39"/>
      <c r="D151" s="39"/>
      <c r="E151" s="44" t="s">
        <v>25</v>
      </c>
      <c r="F151" s="39"/>
      <c r="G151" s="35"/>
      <c r="H151" s="40"/>
    </row>
    <row r="152" spans="1:8" ht="15" customHeight="1">
      <c r="A152" s="37" t="s">
        <v>202</v>
      </c>
      <c r="B152" s="32">
        <v>665</v>
      </c>
      <c r="C152" s="39"/>
      <c r="D152" s="39"/>
      <c r="E152" s="44" t="s">
        <v>25</v>
      </c>
      <c r="F152" s="39"/>
      <c r="G152" s="35"/>
      <c r="H152" s="40"/>
    </row>
    <row r="153" spans="1:8" ht="15" customHeight="1">
      <c r="A153" s="37" t="s">
        <v>203</v>
      </c>
      <c r="B153" s="32">
        <v>640</v>
      </c>
      <c r="C153" s="39"/>
      <c r="D153" s="39"/>
      <c r="E153" s="44" t="s">
        <v>25</v>
      </c>
      <c r="F153" s="39"/>
      <c r="G153" s="35"/>
      <c r="H153" s="40"/>
    </row>
    <row r="154" spans="1:8" ht="15" customHeight="1">
      <c r="A154" s="37" t="s">
        <v>204</v>
      </c>
      <c r="B154" s="45">
        <v>615</v>
      </c>
      <c r="C154" s="33"/>
      <c r="D154" s="33"/>
      <c r="E154" s="44" t="s">
        <v>25</v>
      </c>
      <c r="F154" s="33"/>
      <c r="G154" s="35"/>
      <c r="H154" s="36"/>
    </row>
    <row r="155" spans="1:8" ht="15" customHeight="1">
      <c r="A155" s="37" t="s">
        <v>205</v>
      </c>
      <c r="B155" s="45">
        <v>616</v>
      </c>
      <c r="C155" s="33"/>
      <c r="D155" s="33"/>
      <c r="E155" s="44" t="s">
        <v>25</v>
      </c>
      <c r="F155" s="33"/>
      <c r="G155" s="35"/>
      <c r="H155" s="36"/>
    </row>
    <row r="156" spans="1:8" ht="15" customHeight="1">
      <c r="A156" s="37" t="s">
        <v>206</v>
      </c>
      <c r="B156" s="45">
        <v>617</v>
      </c>
      <c r="C156" s="33"/>
      <c r="D156" s="33"/>
      <c r="E156" s="44" t="s">
        <v>25</v>
      </c>
      <c r="F156" s="33"/>
      <c r="G156" s="35"/>
      <c r="H156" s="36"/>
    </row>
    <row r="157" spans="1:8" ht="15" customHeight="1">
      <c r="A157" s="46" t="s">
        <v>207</v>
      </c>
      <c r="B157" s="45">
        <v>619</v>
      </c>
      <c r="C157" s="39">
        <v>8.8243768999999986E-2</v>
      </c>
      <c r="D157" s="39"/>
      <c r="E157" s="44" t="s">
        <v>25</v>
      </c>
      <c r="F157" s="39"/>
      <c r="G157" s="35">
        <v>8.8243768999999986E-2</v>
      </c>
      <c r="H157" s="40"/>
    </row>
    <row r="158" spans="1:8" ht="15" customHeight="1">
      <c r="A158" s="46" t="s">
        <v>208</v>
      </c>
      <c r="B158" s="45">
        <v>679</v>
      </c>
      <c r="C158" s="39"/>
      <c r="D158" s="39"/>
      <c r="E158" s="44" t="s">
        <v>25</v>
      </c>
      <c r="F158" s="39"/>
      <c r="G158" s="35"/>
      <c r="H158" s="40"/>
    </row>
    <row r="159" spans="1:8" ht="15" customHeight="1">
      <c r="A159" s="46" t="s">
        <v>209</v>
      </c>
      <c r="B159" s="32">
        <v>689</v>
      </c>
      <c r="C159" s="39"/>
      <c r="D159" s="39"/>
      <c r="E159" s="44" t="s">
        <v>25</v>
      </c>
      <c r="F159" s="39"/>
      <c r="G159" s="35"/>
      <c r="H159" s="40"/>
    </row>
    <row r="160" spans="1:8" ht="15" customHeight="1">
      <c r="A160" s="54" t="s">
        <v>18</v>
      </c>
      <c r="B160" s="69"/>
      <c r="C160" s="57">
        <f>SUM(C161:C172)</f>
        <v>1.8424651E-2</v>
      </c>
      <c r="D160" s="57">
        <f>SUM(D161:D172)</f>
        <v>0</v>
      </c>
      <c r="E160" s="70" t="s">
        <v>25</v>
      </c>
      <c r="F160" s="57">
        <f>SUM(F161:F172)</f>
        <v>0</v>
      </c>
      <c r="G160" s="57">
        <f>SUM(G161:G172)</f>
        <v>1.8424651E-2</v>
      </c>
      <c r="H160" s="71">
        <f>SUM(H161:H172)</f>
        <v>1.8424651E-2</v>
      </c>
    </row>
    <row r="161" spans="1:8" ht="15" customHeight="1">
      <c r="A161" s="37" t="s">
        <v>210</v>
      </c>
      <c r="B161" s="32">
        <v>728</v>
      </c>
      <c r="C161" s="39">
        <v>9.4647179999999987E-3</v>
      </c>
      <c r="D161" s="39"/>
      <c r="E161" s="44" t="s">
        <v>25</v>
      </c>
      <c r="F161" s="39"/>
      <c r="G161" s="35">
        <v>9.4647179999999987E-3</v>
      </c>
      <c r="H161" s="40">
        <v>9.4647179999999987E-3</v>
      </c>
    </row>
    <row r="162" spans="1:8" ht="15" customHeight="1">
      <c r="A162" s="37" t="s">
        <v>211</v>
      </c>
      <c r="B162" s="32">
        <v>730</v>
      </c>
      <c r="C162" s="39"/>
      <c r="D162" s="39"/>
      <c r="E162" s="44" t="s">
        <v>25</v>
      </c>
      <c r="F162" s="39"/>
      <c r="G162" s="35"/>
      <c r="H162" s="40"/>
    </row>
    <row r="163" spans="1:8" ht="15" customHeight="1">
      <c r="A163" s="37" t="s">
        <v>212</v>
      </c>
      <c r="B163" s="32">
        <v>740</v>
      </c>
      <c r="C163" s="39"/>
      <c r="D163" s="39"/>
      <c r="E163" s="44" t="s">
        <v>25</v>
      </c>
      <c r="F163" s="39"/>
      <c r="G163" s="35"/>
      <c r="H163" s="40"/>
    </row>
    <row r="164" spans="1:8" ht="15" customHeight="1">
      <c r="A164" s="37" t="s">
        <v>213</v>
      </c>
      <c r="B164" s="32">
        <v>738</v>
      </c>
      <c r="C164" s="39"/>
      <c r="D164" s="39"/>
      <c r="E164" s="44" t="s">
        <v>25</v>
      </c>
      <c r="F164" s="39"/>
      <c r="G164" s="35"/>
      <c r="H164" s="40"/>
    </row>
    <row r="165" spans="1:8" ht="15" customHeight="1">
      <c r="A165" s="37" t="s">
        <v>214</v>
      </c>
      <c r="B165" s="32">
        <v>745</v>
      </c>
      <c r="C165" s="39"/>
      <c r="D165" s="39"/>
      <c r="E165" s="44" t="s">
        <v>25</v>
      </c>
      <c r="F165" s="39"/>
      <c r="G165" s="35"/>
      <c r="H165" s="40"/>
    </row>
    <row r="166" spans="1:8" ht="15" customHeight="1">
      <c r="A166" s="37" t="s">
        <v>215</v>
      </c>
      <c r="B166" s="32">
        <v>751</v>
      </c>
      <c r="C166" s="39"/>
      <c r="D166" s="39"/>
      <c r="E166" s="44" t="s">
        <v>25</v>
      </c>
      <c r="F166" s="39"/>
      <c r="G166" s="35"/>
      <c r="H166" s="40"/>
    </row>
    <row r="167" spans="1:8" ht="15" customHeight="1">
      <c r="A167" s="37" t="s">
        <v>216</v>
      </c>
      <c r="B167" s="32">
        <v>753</v>
      </c>
      <c r="C167" s="39">
        <v>3.7858900000000003E-4</v>
      </c>
      <c r="D167" s="39"/>
      <c r="E167" s="44" t="s">
        <v>25</v>
      </c>
      <c r="F167" s="39"/>
      <c r="G167" s="35">
        <v>3.7858900000000003E-4</v>
      </c>
      <c r="H167" s="40">
        <v>3.7858900000000003E-4</v>
      </c>
    </row>
    <row r="168" spans="1:8" ht="15" customHeight="1">
      <c r="A168" s="37" t="s">
        <v>217</v>
      </c>
      <c r="B168" s="32">
        <v>755</v>
      </c>
      <c r="C168" s="39"/>
      <c r="D168" s="39"/>
      <c r="E168" s="44" t="s">
        <v>25</v>
      </c>
      <c r="F168" s="39"/>
      <c r="G168" s="35"/>
      <c r="H168" s="40"/>
    </row>
    <row r="169" spans="1:8" ht="15" customHeight="1">
      <c r="A169" s="37" t="s">
        <v>218</v>
      </c>
      <c r="B169" s="32">
        <v>764</v>
      </c>
      <c r="C169" s="39"/>
      <c r="D169" s="39"/>
      <c r="E169" s="44" t="s">
        <v>25</v>
      </c>
      <c r="F169" s="39"/>
      <c r="G169" s="35"/>
      <c r="H169" s="40"/>
    </row>
    <row r="170" spans="1:8" ht="15" customHeight="1">
      <c r="A170" s="37" t="s">
        <v>219</v>
      </c>
      <c r="B170" s="32">
        <v>765</v>
      </c>
      <c r="C170" s="39"/>
      <c r="D170" s="39"/>
      <c r="E170" s="44" t="s">
        <v>25</v>
      </c>
      <c r="F170" s="39"/>
      <c r="G170" s="35"/>
      <c r="H170" s="40"/>
    </row>
    <row r="171" spans="1:8" ht="15" customHeight="1">
      <c r="A171" s="37" t="s">
        <v>220</v>
      </c>
      <c r="B171" s="32">
        <v>769</v>
      </c>
      <c r="C171" s="39">
        <v>8.5813439999999994E-3</v>
      </c>
      <c r="D171" s="39"/>
      <c r="E171" s="44" t="s">
        <v>25</v>
      </c>
      <c r="F171" s="39"/>
      <c r="G171" s="35">
        <v>8.5813439999999994E-3</v>
      </c>
      <c r="H171" s="40">
        <v>8.5813439999999994E-3</v>
      </c>
    </row>
    <row r="172" spans="1:8" ht="15" customHeight="1">
      <c r="A172" s="37" t="s">
        <v>221</v>
      </c>
      <c r="B172" s="32">
        <v>789</v>
      </c>
      <c r="C172" s="39"/>
      <c r="D172" s="39"/>
      <c r="E172" s="44" t="s">
        <v>25</v>
      </c>
      <c r="F172" s="39"/>
      <c r="G172" s="35"/>
      <c r="H172" s="40"/>
    </row>
    <row r="173" spans="1:8" ht="15" customHeight="1">
      <c r="A173" s="54" t="s">
        <v>222</v>
      </c>
      <c r="B173" s="69">
        <v>798</v>
      </c>
      <c r="C173" s="72">
        <v>7.4056160000000003E-3</v>
      </c>
      <c r="D173" s="72"/>
      <c r="E173" s="73" t="s">
        <v>25</v>
      </c>
      <c r="F173" s="72"/>
      <c r="G173" s="57">
        <v>7.4056160000000003E-3</v>
      </c>
      <c r="H173" s="74">
        <v>7.4056160000000003E-3</v>
      </c>
    </row>
    <row r="174" spans="1:8" ht="15" customHeight="1">
      <c r="A174" s="58" t="s">
        <v>19</v>
      </c>
      <c r="B174" s="60"/>
      <c r="C174" s="59">
        <f>SUM(C176:C196)</f>
        <v>0</v>
      </c>
      <c r="D174" s="59">
        <f>SUM(D176:D196)</f>
        <v>0</v>
      </c>
      <c r="E174" s="61" t="s">
        <v>25</v>
      </c>
      <c r="F174" s="59">
        <f>SUM(F176:F196)</f>
        <v>0</v>
      </c>
      <c r="G174" s="59">
        <f>SUM(G176:G196)</f>
        <v>0</v>
      </c>
      <c r="H174" s="62">
        <f>SUM(H176:H196)</f>
        <v>0</v>
      </c>
    </row>
    <row r="175" spans="1:8" ht="15" customHeight="1">
      <c r="A175" s="63" t="s">
        <v>223</v>
      </c>
      <c r="B175" s="32"/>
      <c r="C175" s="39"/>
      <c r="D175" s="39"/>
      <c r="E175" s="44"/>
      <c r="F175" s="39"/>
      <c r="G175" s="35"/>
      <c r="H175" s="40"/>
    </row>
    <row r="176" spans="1:8" ht="15" customHeight="1">
      <c r="A176" s="37" t="s">
        <v>224</v>
      </c>
      <c r="B176" s="32">
        <v>832</v>
      </c>
      <c r="C176" s="39"/>
      <c r="D176" s="39"/>
      <c r="E176" s="44" t="s">
        <v>25</v>
      </c>
      <c r="F176" s="39"/>
      <c r="G176" s="35"/>
      <c r="H176" s="40"/>
    </row>
    <row r="177" spans="1:8" ht="15" customHeight="1">
      <c r="A177" s="37" t="s">
        <v>225</v>
      </c>
      <c r="B177" s="32">
        <v>862</v>
      </c>
      <c r="C177" s="39"/>
      <c r="D177" s="39"/>
      <c r="E177" s="44" t="s">
        <v>25</v>
      </c>
      <c r="F177" s="39"/>
      <c r="G177" s="35"/>
      <c r="H177" s="40"/>
    </row>
    <row r="178" spans="1:8" ht="15" customHeight="1">
      <c r="A178" s="37" t="s">
        <v>226</v>
      </c>
      <c r="B178" s="32">
        <v>866</v>
      </c>
      <c r="C178" s="39"/>
      <c r="D178" s="39"/>
      <c r="E178" s="44" t="s">
        <v>25</v>
      </c>
      <c r="F178" s="39"/>
      <c r="G178" s="35"/>
      <c r="H178" s="40"/>
    </row>
    <row r="179" spans="1:8" ht="15" customHeight="1">
      <c r="A179" s="37" t="s">
        <v>227</v>
      </c>
      <c r="B179" s="32">
        <v>854</v>
      </c>
      <c r="C179" s="39"/>
      <c r="D179" s="39"/>
      <c r="E179" s="44" t="s">
        <v>25</v>
      </c>
      <c r="F179" s="39"/>
      <c r="G179" s="35"/>
      <c r="H179" s="40"/>
    </row>
    <row r="180" spans="1:8" ht="15" customHeight="1">
      <c r="A180" s="37" t="s">
        <v>228</v>
      </c>
      <c r="B180" s="45">
        <v>1033</v>
      </c>
      <c r="C180" s="39"/>
      <c r="D180" s="39"/>
      <c r="E180" s="44" t="s">
        <v>25</v>
      </c>
      <c r="F180" s="39"/>
      <c r="G180" s="35"/>
      <c r="H180" s="40"/>
    </row>
    <row r="181" spans="1:8" ht="15" customHeight="1">
      <c r="A181" s="63" t="s">
        <v>229</v>
      </c>
      <c r="B181" s="32"/>
      <c r="C181" s="39"/>
      <c r="D181" s="39"/>
      <c r="E181" s="44"/>
      <c r="F181" s="39"/>
      <c r="G181" s="35"/>
      <c r="H181" s="40"/>
    </row>
    <row r="182" spans="1:8" ht="15" customHeight="1">
      <c r="A182" s="37" t="s">
        <v>230</v>
      </c>
      <c r="B182" s="32">
        <v>836</v>
      </c>
      <c r="C182" s="39"/>
      <c r="D182" s="39"/>
      <c r="E182" s="44" t="s">
        <v>25</v>
      </c>
      <c r="F182" s="39"/>
      <c r="G182" s="35"/>
      <c r="H182" s="40"/>
    </row>
    <row r="183" spans="1:8" ht="15" customHeight="1">
      <c r="A183" s="37" t="s">
        <v>231</v>
      </c>
      <c r="B183" s="32">
        <v>859</v>
      </c>
      <c r="C183" s="33"/>
      <c r="D183" s="33"/>
      <c r="E183" s="44" t="s">
        <v>25</v>
      </c>
      <c r="F183" s="33"/>
      <c r="G183" s="35"/>
      <c r="H183" s="36"/>
    </row>
    <row r="184" spans="1:8" ht="15" customHeight="1">
      <c r="A184" s="37" t="s">
        <v>232</v>
      </c>
      <c r="B184" s="32">
        <v>860</v>
      </c>
      <c r="C184" s="33"/>
      <c r="D184" s="33"/>
      <c r="E184" s="44" t="s">
        <v>25</v>
      </c>
      <c r="F184" s="33"/>
      <c r="G184" s="35"/>
      <c r="H184" s="36"/>
    </row>
    <row r="185" spans="1:8" ht="15" customHeight="1">
      <c r="A185" s="37" t="s">
        <v>233</v>
      </c>
      <c r="B185" s="32">
        <v>845</v>
      </c>
      <c r="C185" s="39"/>
      <c r="D185" s="39"/>
      <c r="E185" s="44" t="s">
        <v>25</v>
      </c>
      <c r="F185" s="39"/>
      <c r="G185" s="35"/>
      <c r="H185" s="40"/>
    </row>
    <row r="186" spans="1:8" ht="15" customHeight="1">
      <c r="A186" s="37" t="s">
        <v>234</v>
      </c>
      <c r="B186" s="32">
        <v>861</v>
      </c>
      <c r="C186" s="39"/>
      <c r="D186" s="39"/>
      <c r="E186" s="44" t="s">
        <v>25</v>
      </c>
      <c r="F186" s="39"/>
      <c r="G186" s="35"/>
      <c r="H186" s="40"/>
    </row>
    <row r="187" spans="1:8" ht="15" customHeight="1">
      <c r="A187" s="37" t="s">
        <v>235</v>
      </c>
      <c r="B187" s="45">
        <v>1034</v>
      </c>
      <c r="C187" s="39"/>
      <c r="D187" s="39"/>
      <c r="E187" s="44" t="s">
        <v>25</v>
      </c>
      <c r="F187" s="39"/>
      <c r="G187" s="35"/>
      <c r="H187" s="40"/>
    </row>
    <row r="188" spans="1:8" ht="15" customHeight="1">
      <c r="A188" s="63" t="s">
        <v>236</v>
      </c>
      <c r="B188" s="32"/>
      <c r="C188" s="39"/>
      <c r="D188" s="39"/>
      <c r="E188" s="44"/>
      <c r="F188" s="39"/>
      <c r="G188" s="35"/>
      <c r="H188" s="40"/>
    </row>
    <row r="189" spans="1:8" ht="15" customHeight="1">
      <c r="A189" s="37" t="s">
        <v>237</v>
      </c>
      <c r="B189" s="32">
        <v>856</v>
      </c>
      <c r="C189" s="39"/>
      <c r="D189" s="39"/>
      <c r="E189" s="44" t="s">
        <v>25</v>
      </c>
      <c r="F189" s="39"/>
      <c r="G189" s="35"/>
      <c r="H189" s="40"/>
    </row>
    <row r="190" spans="1:8" ht="15" customHeight="1">
      <c r="A190" s="46" t="s">
        <v>238</v>
      </c>
      <c r="B190" s="32">
        <v>880</v>
      </c>
      <c r="C190" s="39"/>
      <c r="D190" s="39"/>
      <c r="E190" s="44" t="s">
        <v>25</v>
      </c>
      <c r="F190" s="39"/>
      <c r="G190" s="35"/>
      <c r="H190" s="40"/>
    </row>
    <row r="191" spans="1:8" ht="15" customHeight="1">
      <c r="A191" s="37" t="s">
        <v>239</v>
      </c>
      <c r="B191" s="32">
        <v>868</v>
      </c>
      <c r="C191" s="39"/>
      <c r="D191" s="39"/>
      <c r="E191" s="44" t="s">
        <v>25</v>
      </c>
      <c r="F191" s="39"/>
      <c r="G191" s="35"/>
      <c r="H191" s="40"/>
    </row>
    <row r="192" spans="1:8" ht="15" customHeight="1">
      <c r="A192" s="37" t="s">
        <v>240</v>
      </c>
      <c r="B192" s="32">
        <v>870</v>
      </c>
      <c r="C192" s="39"/>
      <c r="D192" s="39"/>
      <c r="E192" s="44" t="s">
        <v>25</v>
      </c>
      <c r="F192" s="39"/>
      <c r="G192" s="35"/>
      <c r="H192" s="40"/>
    </row>
    <row r="193" spans="1:8" ht="15" customHeight="1">
      <c r="A193" s="37" t="s">
        <v>241</v>
      </c>
      <c r="B193" s="32">
        <v>872</v>
      </c>
      <c r="C193" s="39"/>
      <c r="D193" s="39"/>
      <c r="E193" s="44" t="s">
        <v>25</v>
      </c>
      <c r="F193" s="39"/>
      <c r="G193" s="35"/>
      <c r="H193" s="40"/>
    </row>
    <row r="194" spans="1:8" ht="15" customHeight="1">
      <c r="A194" s="37" t="s">
        <v>242</v>
      </c>
      <c r="B194" s="32">
        <v>876</v>
      </c>
      <c r="C194" s="39"/>
      <c r="D194" s="39"/>
      <c r="E194" s="44" t="s">
        <v>25</v>
      </c>
      <c r="F194" s="39"/>
      <c r="G194" s="35"/>
      <c r="H194" s="40"/>
    </row>
    <row r="195" spans="1:8" ht="15" customHeight="1">
      <c r="A195" s="37" t="s">
        <v>243</v>
      </c>
      <c r="B195" s="45">
        <v>1035</v>
      </c>
      <c r="C195" s="39"/>
      <c r="D195" s="39"/>
      <c r="E195" s="44" t="s">
        <v>25</v>
      </c>
      <c r="F195" s="39"/>
      <c r="G195" s="35"/>
      <c r="H195" s="40"/>
    </row>
    <row r="196" spans="1:8" ht="15" customHeight="1">
      <c r="A196" s="37" t="s">
        <v>244</v>
      </c>
      <c r="B196" s="45">
        <v>889</v>
      </c>
      <c r="C196" s="39"/>
      <c r="D196" s="39"/>
      <c r="E196" s="44" t="s">
        <v>25</v>
      </c>
      <c r="F196" s="39"/>
      <c r="G196" s="35"/>
      <c r="H196" s="40"/>
    </row>
    <row r="197" spans="1:8" ht="15" customHeight="1">
      <c r="A197" s="76" t="s">
        <v>245</v>
      </c>
      <c r="B197" s="60">
        <v>998</v>
      </c>
      <c r="C197" s="77">
        <v>12.273761071000001</v>
      </c>
      <c r="D197" s="77"/>
      <c r="E197" s="78" t="s">
        <v>25</v>
      </c>
      <c r="F197" s="77"/>
      <c r="G197" s="59">
        <v>12.273761071000001</v>
      </c>
      <c r="H197" s="79"/>
    </row>
    <row r="198" spans="1:8" ht="15" customHeight="1">
      <c r="A198" s="58" t="s">
        <v>246</v>
      </c>
      <c r="B198" s="60" t="s">
        <v>40</v>
      </c>
      <c r="C198" s="59">
        <f>C11+C24+C92+C129+C174+C197</f>
        <v>40.150004636000006</v>
      </c>
      <c r="D198" s="59">
        <f>D11+D24+D92+D129+D174+D197</f>
        <v>0</v>
      </c>
      <c r="E198" s="61" t="s">
        <v>25</v>
      </c>
      <c r="F198" s="59">
        <f>F11+F24+F92+F129+F174+F197</f>
        <v>0</v>
      </c>
      <c r="G198" s="59">
        <f>G11+G24+G92+G129+G174+G197</f>
        <v>40.150004636000006</v>
      </c>
      <c r="H198" s="62">
        <f>H11+H24+H92+H129+H174+H197</f>
        <v>3.0362751099999996</v>
      </c>
    </row>
    <row r="199" spans="1:8" ht="15" customHeight="1">
      <c r="A199" s="75" t="s">
        <v>247</v>
      </c>
      <c r="B199" s="69"/>
      <c r="C199" s="72"/>
      <c r="D199" s="72"/>
      <c r="E199" s="72"/>
      <c r="F199" s="72"/>
      <c r="G199" s="57"/>
      <c r="H199" s="74"/>
    </row>
    <row r="200" spans="1:8" ht="15" customHeight="1">
      <c r="A200" s="47" t="s">
        <v>248</v>
      </c>
      <c r="B200" s="32">
        <v>992</v>
      </c>
      <c r="C200" s="33">
        <v>5.0441728880000003</v>
      </c>
      <c r="D200" s="34" t="s">
        <v>25</v>
      </c>
      <c r="E200" s="33"/>
      <c r="F200" s="33"/>
      <c r="G200" s="35">
        <v>5.0441728880000003</v>
      </c>
      <c r="H200" s="48" t="s">
        <v>25</v>
      </c>
    </row>
    <row r="201" spans="1:8" ht="15" customHeight="1">
      <c r="A201" s="46" t="s">
        <v>249</v>
      </c>
      <c r="B201" s="32">
        <v>959</v>
      </c>
      <c r="C201" s="39">
        <v>0.63849405800000003</v>
      </c>
      <c r="D201" s="34" t="s">
        <v>25</v>
      </c>
      <c r="E201" s="39"/>
      <c r="F201" s="39"/>
      <c r="G201" s="35">
        <v>0.63849405800000003</v>
      </c>
      <c r="H201" s="49" t="s">
        <v>25</v>
      </c>
    </row>
    <row r="202" spans="1:8" ht="15" customHeight="1">
      <c r="A202" s="46" t="s">
        <v>250</v>
      </c>
      <c r="B202" s="32">
        <v>963</v>
      </c>
      <c r="C202" s="39"/>
      <c r="D202" s="34" t="s">
        <v>25</v>
      </c>
      <c r="E202" s="39"/>
      <c r="F202" s="39"/>
      <c r="G202" s="35"/>
      <c r="H202" s="49" t="s">
        <v>25</v>
      </c>
    </row>
    <row r="203" spans="1:8" ht="15" customHeight="1">
      <c r="A203" s="37" t="s">
        <v>251</v>
      </c>
      <c r="B203" s="32">
        <v>964</v>
      </c>
      <c r="C203" s="39">
        <v>5.2581764999999996E-2</v>
      </c>
      <c r="D203" s="34" t="s">
        <v>25</v>
      </c>
      <c r="E203" s="39"/>
      <c r="F203" s="39"/>
      <c r="G203" s="35">
        <v>5.2581764999999996E-2</v>
      </c>
      <c r="H203" s="49" t="s">
        <v>25</v>
      </c>
    </row>
    <row r="204" spans="1:8" ht="15" customHeight="1">
      <c r="A204" s="37" t="s">
        <v>252</v>
      </c>
      <c r="B204" s="32">
        <v>966</v>
      </c>
      <c r="C204" s="39">
        <v>5.2581764999999996E-2</v>
      </c>
      <c r="D204" s="34" t="s">
        <v>25</v>
      </c>
      <c r="E204" s="39"/>
      <c r="F204" s="39"/>
      <c r="G204" s="35">
        <v>5.2581764999999996E-2</v>
      </c>
      <c r="H204" s="49" t="s">
        <v>25</v>
      </c>
    </row>
    <row r="205" spans="1:8" ht="15" customHeight="1">
      <c r="A205" s="37" t="s">
        <v>253</v>
      </c>
      <c r="B205" s="32">
        <v>967</v>
      </c>
      <c r="C205" s="39"/>
      <c r="D205" s="34" t="s">
        <v>25</v>
      </c>
      <c r="E205" s="39"/>
      <c r="F205" s="39"/>
      <c r="G205" s="35"/>
      <c r="H205" s="49" t="s">
        <v>25</v>
      </c>
    </row>
    <row r="206" spans="1:8" ht="15" customHeight="1">
      <c r="A206" s="37" t="s">
        <v>254</v>
      </c>
      <c r="B206" s="32">
        <v>974</v>
      </c>
      <c r="C206" s="39">
        <v>5.2581759999999998E-3</v>
      </c>
      <c r="D206" s="34" t="s">
        <v>25</v>
      </c>
      <c r="E206" s="39"/>
      <c r="F206" s="39"/>
      <c r="G206" s="35">
        <v>5.2581759999999998E-3</v>
      </c>
      <c r="H206" s="49" t="s">
        <v>25</v>
      </c>
    </row>
    <row r="207" spans="1:8" ht="15" customHeight="1">
      <c r="A207" s="37" t="s">
        <v>255</v>
      </c>
      <c r="B207" s="32">
        <v>988</v>
      </c>
      <c r="C207" s="39"/>
      <c r="D207" s="34" t="s">
        <v>25</v>
      </c>
      <c r="E207" s="39"/>
      <c r="F207" s="39"/>
      <c r="G207" s="35"/>
      <c r="H207" s="49" t="s">
        <v>25</v>
      </c>
    </row>
    <row r="208" spans="1:8" ht="15" customHeight="1">
      <c r="A208" s="46" t="s">
        <v>256</v>
      </c>
      <c r="B208" s="32" t="s">
        <v>41</v>
      </c>
      <c r="C208" s="39">
        <v>4.2952571239999999</v>
      </c>
      <c r="D208" s="34" t="s">
        <v>25</v>
      </c>
      <c r="E208" s="39"/>
      <c r="F208" s="39"/>
      <c r="G208" s="43">
        <v>4.2952571239999999</v>
      </c>
      <c r="H208" s="49" t="s">
        <v>25</v>
      </c>
    </row>
    <row r="209" spans="1:10" ht="15" customHeight="1">
      <c r="A209" s="50" t="s">
        <v>257</v>
      </c>
      <c r="B209" s="32"/>
      <c r="C209" s="39"/>
      <c r="D209" s="34" t="s">
        <v>25</v>
      </c>
      <c r="E209" s="39"/>
      <c r="F209" s="39"/>
      <c r="G209" s="35"/>
      <c r="H209" s="49" t="s">
        <v>25</v>
      </c>
      <c r="I209" s="13"/>
      <c r="J209" s="13"/>
    </row>
    <row r="210" spans="1:10" ht="15" customHeight="1">
      <c r="A210" s="37" t="s">
        <v>258</v>
      </c>
      <c r="B210" s="32"/>
      <c r="C210" s="39"/>
      <c r="D210" s="34" t="s">
        <v>25</v>
      </c>
      <c r="E210" s="39"/>
      <c r="F210" s="39"/>
      <c r="G210" s="35"/>
      <c r="H210" s="49" t="s">
        <v>25</v>
      </c>
      <c r="I210" s="13"/>
      <c r="J210" s="13"/>
    </row>
    <row r="211" spans="1:10" ht="15" customHeight="1">
      <c r="A211" s="41" t="s">
        <v>259</v>
      </c>
      <c r="B211" s="38" t="s">
        <v>260</v>
      </c>
      <c r="C211" s="39">
        <v>0.59571353500000002</v>
      </c>
      <c r="D211" s="34" t="s">
        <v>25</v>
      </c>
      <c r="E211" s="39"/>
      <c r="F211" s="39"/>
      <c r="G211" s="35">
        <v>0.59571353500000002</v>
      </c>
      <c r="H211" s="49" t="s">
        <v>25</v>
      </c>
      <c r="I211" s="13"/>
      <c r="J211" s="13"/>
    </row>
    <row r="212" spans="1:10" ht="15" customHeight="1">
      <c r="A212" s="37" t="s">
        <v>261</v>
      </c>
      <c r="B212" s="38" t="s">
        <v>262</v>
      </c>
      <c r="C212" s="39">
        <v>0.19837837899999999</v>
      </c>
      <c r="D212" s="34" t="s">
        <v>25</v>
      </c>
      <c r="E212" s="39"/>
      <c r="F212" s="39"/>
      <c r="G212" s="35">
        <v>0.19837837899999999</v>
      </c>
      <c r="H212" s="49" t="s">
        <v>25</v>
      </c>
      <c r="I212" s="13"/>
      <c r="J212" s="13"/>
    </row>
    <row r="213" spans="1:10" ht="15" customHeight="1">
      <c r="A213" s="41" t="s">
        <v>263</v>
      </c>
      <c r="B213" s="38" t="s">
        <v>264</v>
      </c>
      <c r="C213" s="39">
        <v>0.33841518599999998</v>
      </c>
      <c r="D213" s="34" t="s">
        <v>25</v>
      </c>
      <c r="E213" s="39"/>
      <c r="F213" s="39"/>
      <c r="G213" s="35">
        <v>0.33841518599999998</v>
      </c>
      <c r="H213" s="49" t="s">
        <v>25</v>
      </c>
      <c r="I213" s="13"/>
      <c r="J213" s="13"/>
    </row>
    <row r="214" spans="1:10" ht="15" customHeight="1">
      <c r="A214" s="41" t="s">
        <v>265</v>
      </c>
      <c r="B214" s="38" t="s">
        <v>266</v>
      </c>
      <c r="C214" s="39">
        <v>2.9309076E-2</v>
      </c>
      <c r="D214" s="34" t="s">
        <v>25</v>
      </c>
      <c r="E214" s="39"/>
      <c r="F214" s="39"/>
      <c r="G214" s="35">
        <v>2.9309076E-2</v>
      </c>
      <c r="H214" s="49" t="s">
        <v>25</v>
      </c>
      <c r="I214" s="13"/>
      <c r="J214" s="13"/>
    </row>
    <row r="215" spans="1:10" ht="15" customHeight="1">
      <c r="A215" s="37" t="s">
        <v>267</v>
      </c>
      <c r="B215" s="38" t="s">
        <v>268</v>
      </c>
      <c r="C215" s="39">
        <v>9.2354610000000004E-3</v>
      </c>
      <c r="D215" s="34" t="s">
        <v>25</v>
      </c>
      <c r="E215" s="39"/>
      <c r="F215" s="39"/>
      <c r="G215" s="35">
        <v>9.2354610000000004E-3</v>
      </c>
      <c r="H215" s="49" t="s">
        <v>25</v>
      </c>
      <c r="I215" s="13"/>
      <c r="J215" s="13"/>
    </row>
    <row r="216" spans="1:10" ht="15" customHeight="1">
      <c r="A216" s="41" t="s">
        <v>269</v>
      </c>
      <c r="B216" s="38" t="s">
        <v>270</v>
      </c>
      <c r="C216" s="39">
        <v>2.7259438E-2</v>
      </c>
      <c r="D216" s="34" t="s">
        <v>25</v>
      </c>
      <c r="E216" s="39"/>
      <c r="F216" s="39"/>
      <c r="G216" s="35">
        <v>2.7259438E-2</v>
      </c>
      <c r="H216" s="49" t="s">
        <v>25</v>
      </c>
      <c r="I216" s="13"/>
      <c r="J216" s="13"/>
    </row>
    <row r="217" spans="1:10" ht="15" customHeight="1">
      <c r="A217" s="41" t="s">
        <v>271</v>
      </c>
      <c r="B217" s="38" t="s">
        <v>272</v>
      </c>
      <c r="C217" s="39">
        <v>0.72865706199999991</v>
      </c>
      <c r="D217" s="34" t="s">
        <v>25</v>
      </c>
      <c r="E217" s="39"/>
      <c r="F217" s="39"/>
      <c r="G217" s="35">
        <v>0.72865706199999991</v>
      </c>
      <c r="H217" s="49" t="s">
        <v>25</v>
      </c>
      <c r="I217" s="13"/>
      <c r="J217" s="13"/>
    </row>
    <row r="218" spans="1:10" ht="15" customHeight="1">
      <c r="A218" s="37" t="s">
        <v>273</v>
      </c>
      <c r="B218" s="38" t="s">
        <v>274</v>
      </c>
      <c r="C218" s="39"/>
      <c r="D218" s="34" t="s">
        <v>25</v>
      </c>
      <c r="E218" s="39"/>
      <c r="F218" s="39"/>
      <c r="G218" s="35"/>
      <c r="H218" s="49" t="s">
        <v>25</v>
      </c>
      <c r="I218" s="13"/>
      <c r="J218" s="13"/>
    </row>
    <row r="219" spans="1:10" ht="15" customHeight="1">
      <c r="A219" s="41" t="s">
        <v>275</v>
      </c>
      <c r="B219" s="38" t="s">
        <v>276</v>
      </c>
      <c r="C219" s="39">
        <v>0.30767904099999999</v>
      </c>
      <c r="D219" s="34" t="s">
        <v>25</v>
      </c>
      <c r="E219" s="39"/>
      <c r="F219" s="39"/>
      <c r="G219" s="35">
        <v>0.30767904099999999</v>
      </c>
      <c r="H219" s="49" t="s">
        <v>25</v>
      </c>
      <c r="I219" s="13"/>
      <c r="J219" s="13"/>
    </row>
    <row r="220" spans="1:10" ht="15" customHeight="1">
      <c r="A220" s="41" t="s">
        <v>277</v>
      </c>
      <c r="B220" s="38" t="s">
        <v>278</v>
      </c>
      <c r="C220" s="39">
        <v>2.6650542000000003E-2</v>
      </c>
      <c r="D220" s="34" t="s">
        <v>25</v>
      </c>
      <c r="E220" s="39"/>
      <c r="F220" s="39"/>
      <c r="G220" s="35">
        <v>2.6650542000000003E-2</v>
      </c>
      <c r="H220" s="48" t="s">
        <v>25</v>
      </c>
      <c r="I220" s="13"/>
      <c r="J220" s="13"/>
    </row>
    <row r="221" spans="1:10" ht="15" customHeight="1">
      <c r="A221" s="41" t="s">
        <v>279</v>
      </c>
      <c r="B221" s="38" t="s">
        <v>280</v>
      </c>
      <c r="C221" s="39"/>
      <c r="D221" s="34" t="s">
        <v>25</v>
      </c>
      <c r="E221" s="39"/>
      <c r="F221" s="39"/>
      <c r="G221" s="35"/>
      <c r="H221" s="48" t="s">
        <v>25</v>
      </c>
      <c r="I221" s="13"/>
      <c r="J221" s="13"/>
    </row>
    <row r="222" spans="1:10" ht="15" customHeight="1">
      <c r="A222" s="41" t="s">
        <v>281</v>
      </c>
      <c r="B222" s="38" t="s">
        <v>282</v>
      </c>
      <c r="C222" s="39">
        <v>2.3150699E-2</v>
      </c>
      <c r="D222" s="34" t="s">
        <v>25</v>
      </c>
      <c r="E222" s="39"/>
      <c r="F222" s="39"/>
      <c r="G222" s="35">
        <v>2.3150699E-2</v>
      </c>
      <c r="H222" s="49" t="s">
        <v>25</v>
      </c>
      <c r="I222" s="13"/>
      <c r="J222" s="13"/>
    </row>
    <row r="223" spans="1:10" ht="15" customHeight="1">
      <c r="A223" s="41" t="s">
        <v>283</v>
      </c>
      <c r="B223" s="38" t="s">
        <v>284</v>
      </c>
      <c r="C223" s="39">
        <v>0.53046902899999993</v>
      </c>
      <c r="D223" s="34" t="s">
        <v>25</v>
      </c>
      <c r="E223" s="39"/>
      <c r="F223" s="39"/>
      <c r="G223" s="35">
        <v>0.53046902899999993</v>
      </c>
      <c r="H223" s="49" t="s">
        <v>25</v>
      </c>
      <c r="I223" s="13"/>
      <c r="J223" s="13"/>
    </row>
    <row r="224" spans="1:10" ht="15" customHeight="1">
      <c r="A224" s="41" t="s">
        <v>285</v>
      </c>
      <c r="B224" s="38" t="s">
        <v>286</v>
      </c>
      <c r="C224" s="39">
        <v>4.1981279999999998E-3</v>
      </c>
      <c r="D224" s="34" t="s">
        <v>25</v>
      </c>
      <c r="E224" s="39"/>
      <c r="F224" s="39"/>
      <c r="G224" s="35">
        <v>4.1981279999999998E-3</v>
      </c>
      <c r="H224" s="49" t="s">
        <v>25</v>
      </c>
      <c r="I224" s="13"/>
      <c r="J224" s="13"/>
    </row>
    <row r="225" spans="1:10" ht="15" customHeight="1">
      <c r="A225" s="41" t="s">
        <v>287</v>
      </c>
      <c r="B225" s="38" t="s">
        <v>288</v>
      </c>
      <c r="C225" s="39">
        <v>4.0961189999999996E-3</v>
      </c>
      <c r="D225" s="34" t="s">
        <v>25</v>
      </c>
      <c r="E225" s="39"/>
      <c r="F225" s="39"/>
      <c r="G225" s="35">
        <v>4.0961189999999996E-3</v>
      </c>
      <c r="H225" s="49" t="s">
        <v>25</v>
      </c>
      <c r="I225" s="13"/>
      <c r="J225" s="13"/>
    </row>
    <row r="226" spans="1:10" ht="15" customHeight="1">
      <c r="A226" s="37" t="s">
        <v>289</v>
      </c>
      <c r="B226" s="32" t="s">
        <v>42</v>
      </c>
      <c r="C226" s="39">
        <v>1.0755179289999999</v>
      </c>
      <c r="D226" s="34" t="s">
        <v>25</v>
      </c>
      <c r="E226" s="39"/>
      <c r="F226" s="39"/>
      <c r="G226" s="35">
        <v>1.0755179289999999</v>
      </c>
      <c r="H226" s="49" t="s">
        <v>25</v>
      </c>
      <c r="I226" s="13"/>
      <c r="J226" s="13"/>
    </row>
    <row r="227" spans="1:10" ht="15" customHeight="1">
      <c r="A227" s="51" t="s">
        <v>257</v>
      </c>
      <c r="B227" s="32"/>
      <c r="C227" s="39"/>
      <c r="D227" s="34" t="s">
        <v>25</v>
      </c>
      <c r="E227" s="39"/>
      <c r="F227" s="39"/>
      <c r="G227" s="35"/>
      <c r="H227" s="49" t="s">
        <v>25</v>
      </c>
      <c r="I227" s="13"/>
      <c r="J227" s="13"/>
    </row>
    <row r="228" spans="1:10" ht="15" customHeight="1">
      <c r="A228" s="46" t="s">
        <v>290</v>
      </c>
      <c r="B228" s="32">
        <v>812</v>
      </c>
      <c r="C228" s="39">
        <v>0.39652749999999998</v>
      </c>
      <c r="D228" s="34" t="s">
        <v>25</v>
      </c>
      <c r="E228" s="39"/>
      <c r="F228" s="39"/>
      <c r="G228" s="35">
        <v>0.39652749999999998</v>
      </c>
      <c r="H228" s="48" t="s">
        <v>25</v>
      </c>
    </row>
    <row r="229" spans="1:10" ht="15" customHeight="1">
      <c r="A229" s="37" t="s">
        <v>291</v>
      </c>
      <c r="B229" s="32" t="s">
        <v>292</v>
      </c>
      <c r="C229" s="39"/>
      <c r="D229" s="34" t="s">
        <v>25</v>
      </c>
      <c r="E229" s="39"/>
      <c r="F229" s="39"/>
      <c r="G229" s="35"/>
      <c r="H229" s="49" t="s">
        <v>25</v>
      </c>
      <c r="I229" s="13"/>
      <c r="J229" s="13"/>
    </row>
    <row r="230" spans="1:10" ht="15" customHeight="1">
      <c r="A230" s="75" t="s">
        <v>20</v>
      </c>
      <c r="B230" s="69"/>
      <c r="C230" s="57">
        <f>SUM(C231:C234)</f>
        <v>149.07632769</v>
      </c>
      <c r="D230" s="70" t="s">
        <v>25</v>
      </c>
      <c r="E230" s="57">
        <f>SUM(E231:E234)</f>
        <v>0</v>
      </c>
      <c r="F230" s="57">
        <f>SUM(F231:F234)</f>
        <v>0</v>
      </c>
      <c r="G230" s="57">
        <f>SUM(G231:G234)</f>
        <v>149.07632769</v>
      </c>
      <c r="H230" s="85" t="s">
        <v>25</v>
      </c>
    </row>
    <row r="231" spans="1:10" ht="15" customHeight="1">
      <c r="A231" s="37" t="s">
        <v>293</v>
      </c>
      <c r="B231" s="32">
        <v>918</v>
      </c>
      <c r="C231" s="39">
        <v>11.076327689999999</v>
      </c>
      <c r="D231" s="34" t="s">
        <v>25</v>
      </c>
      <c r="E231" s="39"/>
      <c r="F231" s="39"/>
      <c r="G231" s="35">
        <v>11.076327689999999</v>
      </c>
      <c r="H231" s="49" t="s">
        <v>25</v>
      </c>
    </row>
    <row r="232" spans="1:10" ht="15" customHeight="1">
      <c r="A232" s="46" t="s">
        <v>294</v>
      </c>
      <c r="B232" s="32">
        <v>917</v>
      </c>
      <c r="C232" s="39">
        <v>138</v>
      </c>
      <c r="D232" s="34" t="s">
        <v>25</v>
      </c>
      <c r="E232" s="39"/>
      <c r="F232" s="39"/>
      <c r="G232" s="35">
        <v>138</v>
      </c>
      <c r="H232" s="49" t="s">
        <v>25</v>
      </c>
    </row>
    <row r="233" spans="1:10" ht="15" customHeight="1">
      <c r="A233" s="37" t="s">
        <v>295</v>
      </c>
      <c r="B233" s="32">
        <v>919</v>
      </c>
      <c r="C233" s="39"/>
      <c r="D233" s="34" t="s">
        <v>25</v>
      </c>
      <c r="E233" s="39"/>
      <c r="F233" s="39"/>
      <c r="G233" s="35"/>
      <c r="H233" s="49" t="s">
        <v>25</v>
      </c>
    </row>
    <row r="234" spans="1:10" ht="15" customHeight="1">
      <c r="A234" s="37" t="s">
        <v>296</v>
      </c>
      <c r="B234" s="32" t="s">
        <v>43</v>
      </c>
      <c r="C234" s="39"/>
      <c r="D234" s="34" t="s">
        <v>25</v>
      </c>
      <c r="E234" s="39"/>
      <c r="F234" s="39"/>
      <c r="G234" s="35"/>
      <c r="H234" s="49" t="s">
        <v>25</v>
      </c>
    </row>
    <row r="235" spans="1:10" ht="15" customHeight="1">
      <c r="A235" s="75" t="s">
        <v>21</v>
      </c>
      <c r="B235" s="69"/>
      <c r="C235" s="57">
        <f>SUM(C236:C241)</f>
        <v>0</v>
      </c>
      <c r="D235" s="70" t="s">
        <v>25</v>
      </c>
      <c r="E235" s="57">
        <f>SUM(E236:E241)</f>
        <v>0</v>
      </c>
      <c r="F235" s="57">
        <f>SUM(F236:F241)</f>
        <v>0</v>
      </c>
      <c r="G235" s="57">
        <f>SUM(G236:G241)</f>
        <v>0</v>
      </c>
      <c r="H235" s="85" t="s">
        <v>25</v>
      </c>
    </row>
    <row r="236" spans="1:10" ht="15" customHeight="1">
      <c r="A236" s="37" t="s">
        <v>297</v>
      </c>
      <c r="B236" s="32">
        <v>901</v>
      </c>
      <c r="C236" s="39"/>
      <c r="D236" s="34" t="s">
        <v>25</v>
      </c>
      <c r="E236" s="39"/>
      <c r="F236" s="39"/>
      <c r="G236" s="35"/>
      <c r="H236" s="49" t="s">
        <v>25</v>
      </c>
    </row>
    <row r="237" spans="1:10" ht="15" customHeight="1">
      <c r="A237" s="37" t="s">
        <v>298</v>
      </c>
      <c r="B237" s="32">
        <v>905</v>
      </c>
      <c r="C237" s="39"/>
      <c r="D237" s="34" t="s">
        <v>25</v>
      </c>
      <c r="E237" s="39"/>
      <c r="F237" s="39"/>
      <c r="G237" s="35"/>
      <c r="H237" s="49" t="s">
        <v>25</v>
      </c>
    </row>
    <row r="238" spans="1:10" ht="15" customHeight="1">
      <c r="A238" s="37" t="s">
        <v>299</v>
      </c>
      <c r="B238" s="45">
        <v>904</v>
      </c>
      <c r="C238" s="39"/>
      <c r="D238" s="34" t="s">
        <v>25</v>
      </c>
      <c r="E238" s="39"/>
      <c r="F238" s="39"/>
      <c r="G238" s="35"/>
      <c r="H238" s="49" t="s">
        <v>25</v>
      </c>
    </row>
    <row r="239" spans="1:10" ht="15" customHeight="1">
      <c r="A239" s="37" t="s">
        <v>300</v>
      </c>
      <c r="B239" s="32">
        <v>903</v>
      </c>
      <c r="C239" s="39"/>
      <c r="D239" s="34" t="s">
        <v>25</v>
      </c>
      <c r="E239" s="39"/>
      <c r="F239" s="39"/>
      <c r="G239" s="35"/>
      <c r="H239" s="49" t="s">
        <v>25</v>
      </c>
    </row>
    <row r="240" spans="1:10" ht="15" customHeight="1">
      <c r="A240" s="37" t="s">
        <v>301</v>
      </c>
      <c r="B240" s="32" t="s">
        <v>44</v>
      </c>
      <c r="C240" s="39"/>
      <c r="D240" s="34" t="s">
        <v>25</v>
      </c>
      <c r="E240" s="39"/>
      <c r="F240" s="39"/>
      <c r="G240" s="35"/>
      <c r="H240" s="49" t="s">
        <v>25</v>
      </c>
    </row>
    <row r="241" spans="1:9" ht="15" customHeight="1">
      <c r="A241" s="37" t="s">
        <v>302</v>
      </c>
      <c r="B241" s="32" t="s">
        <v>45</v>
      </c>
      <c r="C241" s="39"/>
      <c r="D241" s="34" t="s">
        <v>25</v>
      </c>
      <c r="E241" s="39"/>
      <c r="F241" s="39"/>
      <c r="G241" s="35"/>
      <c r="H241" s="49" t="s">
        <v>25</v>
      </c>
    </row>
    <row r="242" spans="1:9" ht="15" customHeight="1">
      <c r="A242" s="75" t="s">
        <v>22</v>
      </c>
      <c r="B242" s="69"/>
      <c r="C242" s="57">
        <f>SUM(C243:C250)+C252</f>
        <v>0</v>
      </c>
      <c r="D242" s="70" t="s">
        <v>25</v>
      </c>
      <c r="E242" s="57">
        <f>SUM(E243:E250)+E252</f>
        <v>0</v>
      </c>
      <c r="F242" s="57">
        <f>SUM(F243:F250)+F252</f>
        <v>0</v>
      </c>
      <c r="G242" s="57">
        <f>SUM(G243:G250)+G252</f>
        <v>0</v>
      </c>
      <c r="H242" s="85" t="s">
        <v>25</v>
      </c>
    </row>
    <row r="243" spans="1:9" ht="15" customHeight="1">
      <c r="A243" s="52" t="s">
        <v>303</v>
      </c>
      <c r="B243" s="32">
        <v>915</v>
      </c>
      <c r="C243" s="39"/>
      <c r="D243" s="34" t="s">
        <v>25</v>
      </c>
      <c r="E243" s="39"/>
      <c r="F243" s="39"/>
      <c r="G243" s="35"/>
      <c r="H243" s="49" t="s">
        <v>25</v>
      </c>
    </row>
    <row r="244" spans="1:9" ht="15" customHeight="1">
      <c r="A244" s="52" t="s">
        <v>304</v>
      </c>
      <c r="B244" s="32">
        <v>916</v>
      </c>
      <c r="C244" s="39"/>
      <c r="D244" s="34" t="s">
        <v>25</v>
      </c>
      <c r="E244" s="39"/>
      <c r="F244" s="39"/>
      <c r="G244" s="35"/>
      <c r="H244" s="49" t="s">
        <v>25</v>
      </c>
    </row>
    <row r="245" spans="1:9" ht="15" customHeight="1">
      <c r="A245" s="37" t="s">
        <v>305</v>
      </c>
      <c r="B245" s="32">
        <v>909</v>
      </c>
      <c r="C245" s="39"/>
      <c r="D245" s="34" t="s">
        <v>25</v>
      </c>
      <c r="E245" s="39"/>
      <c r="F245" s="39"/>
      <c r="G245" s="35"/>
      <c r="H245" s="49" t="s">
        <v>25</v>
      </c>
    </row>
    <row r="246" spans="1:9" ht="15" customHeight="1">
      <c r="A246" s="52" t="s">
        <v>306</v>
      </c>
      <c r="B246" s="32">
        <v>912</v>
      </c>
      <c r="C246" s="39"/>
      <c r="D246" s="34" t="s">
        <v>25</v>
      </c>
      <c r="E246" s="39"/>
      <c r="F246" s="39"/>
      <c r="G246" s="35"/>
      <c r="H246" s="49" t="s">
        <v>25</v>
      </c>
    </row>
    <row r="247" spans="1:9" ht="15" customHeight="1">
      <c r="A247" s="52" t="s">
        <v>307</v>
      </c>
      <c r="B247" s="32">
        <v>913</v>
      </c>
      <c r="C247" s="39"/>
      <c r="D247" s="34" t="s">
        <v>25</v>
      </c>
      <c r="E247" s="39"/>
      <c r="F247" s="39"/>
      <c r="G247" s="35"/>
      <c r="H247" s="49" t="s">
        <v>25</v>
      </c>
    </row>
    <row r="248" spans="1:9" ht="15" customHeight="1">
      <c r="A248" s="52" t="s">
        <v>308</v>
      </c>
      <c r="B248" s="32">
        <v>914</v>
      </c>
      <c r="C248" s="39"/>
      <c r="D248" s="34" t="s">
        <v>25</v>
      </c>
      <c r="E248" s="39"/>
      <c r="F248" s="39"/>
      <c r="G248" s="35"/>
      <c r="H248" s="49" t="s">
        <v>25</v>
      </c>
    </row>
    <row r="249" spans="1:9" ht="15" customHeight="1">
      <c r="A249" s="52" t="s">
        <v>309</v>
      </c>
      <c r="B249" s="32">
        <v>906</v>
      </c>
      <c r="C249" s="39"/>
      <c r="D249" s="34" t="s">
        <v>25</v>
      </c>
      <c r="E249" s="39"/>
      <c r="F249" s="39"/>
      <c r="G249" s="35"/>
      <c r="H249" s="49" t="s">
        <v>25</v>
      </c>
    </row>
    <row r="250" spans="1:9" ht="15" customHeight="1">
      <c r="A250" s="37" t="s">
        <v>310</v>
      </c>
      <c r="B250" s="32">
        <v>910</v>
      </c>
      <c r="C250" s="39"/>
      <c r="D250" s="34" t="s">
        <v>25</v>
      </c>
      <c r="E250" s="39"/>
      <c r="F250" s="39"/>
      <c r="G250" s="35"/>
      <c r="H250" s="49" t="s">
        <v>25</v>
      </c>
    </row>
    <row r="251" spans="1:9" ht="15" customHeight="1">
      <c r="A251" s="46" t="s">
        <v>311</v>
      </c>
      <c r="B251" s="32"/>
      <c r="C251" s="39"/>
      <c r="D251" s="34" t="s">
        <v>25</v>
      </c>
      <c r="E251" s="39"/>
      <c r="F251" s="39"/>
      <c r="G251" s="35"/>
      <c r="H251" s="49" t="s">
        <v>25</v>
      </c>
    </row>
    <row r="252" spans="1:9" ht="15" customHeight="1">
      <c r="A252" s="46" t="s">
        <v>312</v>
      </c>
      <c r="B252" s="38" t="s">
        <v>46</v>
      </c>
      <c r="C252" s="39"/>
      <c r="D252" s="34" t="s">
        <v>25</v>
      </c>
      <c r="E252" s="39"/>
      <c r="F252" s="39"/>
      <c r="G252" s="35"/>
      <c r="H252" s="49" t="s">
        <v>25</v>
      </c>
    </row>
    <row r="253" spans="1:9" ht="15" customHeight="1">
      <c r="A253" s="75" t="s">
        <v>23</v>
      </c>
      <c r="B253" s="69"/>
      <c r="C253" s="57">
        <f>C254+C258</f>
        <v>9.308909452</v>
      </c>
      <c r="D253" s="70" t="s">
        <v>25</v>
      </c>
      <c r="E253" s="57">
        <f>E254+E258</f>
        <v>0</v>
      </c>
      <c r="F253" s="57">
        <f>F254+F258</f>
        <v>0</v>
      </c>
      <c r="G253" s="57">
        <f>G254+G258</f>
        <v>9.308909452</v>
      </c>
      <c r="H253" s="85" t="s">
        <v>25</v>
      </c>
    </row>
    <row r="254" spans="1:9" ht="15" customHeight="1">
      <c r="A254" s="52" t="s">
        <v>313</v>
      </c>
      <c r="B254" s="32">
        <v>907</v>
      </c>
      <c r="C254" s="39">
        <v>7.3614470499999998</v>
      </c>
      <c r="D254" s="34" t="s">
        <v>25</v>
      </c>
      <c r="E254" s="39"/>
      <c r="F254" s="39"/>
      <c r="G254" s="35">
        <v>7.3614470499999998</v>
      </c>
      <c r="H254" s="49" t="s">
        <v>25</v>
      </c>
    </row>
    <row r="255" spans="1:9" ht="15" customHeight="1">
      <c r="A255" s="50" t="s">
        <v>314</v>
      </c>
      <c r="B255" s="32"/>
      <c r="C255" s="39"/>
      <c r="D255" s="34" t="s">
        <v>25</v>
      </c>
      <c r="E255" s="39"/>
      <c r="F255" s="39"/>
      <c r="G255" s="35"/>
      <c r="H255" s="49" t="s">
        <v>25</v>
      </c>
      <c r="I255" s="13"/>
    </row>
    <row r="256" spans="1:9" ht="15" customHeight="1">
      <c r="A256" s="37" t="s">
        <v>315</v>
      </c>
      <c r="B256" s="32">
        <v>958</v>
      </c>
      <c r="C256" s="39">
        <v>7.3614470499999998</v>
      </c>
      <c r="D256" s="34" t="s">
        <v>25</v>
      </c>
      <c r="E256" s="39"/>
      <c r="F256" s="39"/>
      <c r="G256" s="35">
        <v>7.3614470499999998</v>
      </c>
      <c r="H256" s="49" t="s">
        <v>25</v>
      </c>
    </row>
    <row r="257" spans="1:10" ht="15" customHeight="1">
      <c r="A257" s="52" t="s">
        <v>316</v>
      </c>
      <c r="B257" s="32" t="s">
        <v>47</v>
      </c>
      <c r="C257" s="39"/>
      <c r="D257" s="34" t="s">
        <v>25</v>
      </c>
      <c r="E257" s="39"/>
      <c r="F257" s="39"/>
      <c r="G257" s="35"/>
      <c r="H257" s="48" t="s">
        <v>25</v>
      </c>
    </row>
    <row r="258" spans="1:10" ht="15" customHeight="1">
      <c r="A258" s="52" t="s">
        <v>317</v>
      </c>
      <c r="B258" s="32">
        <v>989</v>
      </c>
      <c r="C258" s="39">
        <v>1.9474624020000002</v>
      </c>
      <c r="D258" s="34" t="s">
        <v>25</v>
      </c>
      <c r="E258" s="39"/>
      <c r="F258" s="39"/>
      <c r="G258" s="35">
        <v>1.9474624020000002</v>
      </c>
      <c r="H258" s="48" t="s">
        <v>25</v>
      </c>
    </row>
    <row r="259" spans="1:10" ht="15" customHeight="1">
      <c r="A259" s="50" t="s">
        <v>314</v>
      </c>
      <c r="B259" s="32"/>
      <c r="C259" s="39"/>
      <c r="D259" s="34" t="s">
        <v>25</v>
      </c>
      <c r="E259" s="39"/>
      <c r="F259" s="39"/>
      <c r="G259" s="35"/>
      <c r="H259" s="48" t="s">
        <v>25</v>
      </c>
    </row>
    <row r="260" spans="1:10" ht="15" customHeight="1">
      <c r="A260" s="46" t="s">
        <v>318</v>
      </c>
      <c r="B260" s="53">
        <v>811</v>
      </c>
      <c r="C260" s="39"/>
      <c r="D260" s="34" t="s">
        <v>25</v>
      </c>
      <c r="E260" s="39"/>
      <c r="F260" s="39"/>
      <c r="G260" s="35"/>
      <c r="H260" s="48" t="s">
        <v>25</v>
      </c>
    </row>
    <row r="261" spans="1:10" ht="15" customHeight="1">
      <c r="A261" s="46" t="s">
        <v>319</v>
      </c>
      <c r="B261" s="53" t="s">
        <v>48</v>
      </c>
      <c r="C261" s="39"/>
      <c r="D261" s="34" t="s">
        <v>25</v>
      </c>
      <c r="E261" s="33"/>
      <c r="F261" s="33"/>
      <c r="G261" s="35"/>
      <c r="H261" s="48" t="s">
        <v>25</v>
      </c>
      <c r="I261" s="13"/>
      <c r="J261" s="13"/>
    </row>
    <row r="262" spans="1:10" ht="15" customHeight="1">
      <c r="A262" s="46" t="s">
        <v>320</v>
      </c>
      <c r="B262" s="53" t="s">
        <v>49</v>
      </c>
      <c r="C262" s="39"/>
      <c r="D262" s="34" t="s">
        <v>25</v>
      </c>
      <c r="E262" s="39"/>
      <c r="F262" s="33"/>
      <c r="G262" s="35"/>
      <c r="H262" s="48" t="s">
        <v>25</v>
      </c>
      <c r="I262" s="13"/>
      <c r="J262" s="13"/>
    </row>
    <row r="263" spans="1:10" ht="15" customHeight="1">
      <c r="A263" s="46" t="s">
        <v>321</v>
      </c>
      <c r="B263" s="45">
        <v>104</v>
      </c>
      <c r="C263" s="39"/>
      <c r="D263" s="34" t="s">
        <v>25</v>
      </c>
      <c r="E263" s="39"/>
      <c r="F263" s="39"/>
      <c r="G263" s="35"/>
      <c r="H263" s="48" t="s">
        <v>25</v>
      </c>
    </row>
    <row r="264" spans="1:10" s="6" customFormat="1" ht="15" customHeight="1">
      <c r="A264" s="54" t="s">
        <v>24</v>
      </c>
      <c r="B264" s="55" t="s">
        <v>50</v>
      </c>
      <c r="C264" s="57">
        <f>C200+C230+C235+C242+C253</f>
        <v>163.42941002999999</v>
      </c>
      <c r="D264" s="56" t="s">
        <v>25</v>
      </c>
      <c r="E264" s="57">
        <f>E200+E230+E235+E242+E253</f>
        <v>0</v>
      </c>
      <c r="F264" s="57">
        <f>F200+F230+F235+F242+F253</f>
        <v>0</v>
      </c>
      <c r="G264" s="57">
        <f>G200+G230+G235+G242+G253</f>
        <v>163.42941002999999</v>
      </c>
      <c r="H264" s="84" t="s">
        <v>25</v>
      </c>
    </row>
    <row r="265" spans="1:10" s="6" customFormat="1" ht="15" customHeight="1" thickBot="1">
      <c r="A265" s="80" t="s">
        <v>322</v>
      </c>
      <c r="B265" s="81"/>
      <c r="C265" s="82">
        <f>C198+C264</f>
        <v>203.57941466599999</v>
      </c>
      <c r="D265" s="82">
        <f>D198</f>
        <v>0</v>
      </c>
      <c r="E265" s="82">
        <f>E264</f>
        <v>0</v>
      </c>
      <c r="F265" s="82">
        <f>F198+F264</f>
        <v>0</v>
      </c>
      <c r="G265" s="82">
        <f>C265+E265+F265</f>
        <v>203.57941466599999</v>
      </c>
      <c r="H265" s="83">
        <f>H198</f>
        <v>3.0362751099999996</v>
      </c>
    </row>
    <row r="266" spans="1:10" ht="15.75" customHeight="1" thickTop="1"/>
  </sheetData>
  <printOptions gridLinesSet="0"/>
  <pageMargins left="0.74803149606299213" right="0.74803149606299213" top="0.27559055118110237" bottom="0.27559055118110237" header="0.11811023622047245" footer="0.11811023622047245"/>
  <pageSetup paperSize="9" scale="90" firstPageNumber="12" fitToHeight="0" orientation="landscape" useFirstPageNumber="1" r:id="rId1"/>
  <headerFooter alignWithMargins="0">
    <oddFooter>&amp;L&amp;D, &amp;T&amp;C&amp;P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Dac3a_E</vt:lpstr>
      <vt:lpstr>Dac3a_E!ALL</vt:lpstr>
      <vt:lpstr>Dac3a_E!Print_Area</vt:lpstr>
      <vt:lpstr>Dac3a_E!Print_Area_MI</vt:lpstr>
      <vt:lpstr>Dac3a_E!Print_Titles</vt:lpstr>
      <vt:lpstr>Dac3a_E!Print_Titles_MI</vt:lpstr>
      <vt:lpstr>Dac3a_E!TITLES</vt:lpstr>
      <vt:lpstr>Dac3a_E!ZCode1</vt:lpstr>
      <vt:lpstr>Dac3a_E!ZCode2</vt:lpstr>
      <vt:lpstr>Dac3a_E!ZDate</vt:lpstr>
      <vt:lpstr>Dac3a_E!ZDonor</vt:lpstr>
      <vt:lpstr>Dac3a_E!ZHeader</vt:lpstr>
      <vt:lpstr>Dac3a_E!ZYear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Lány, Marek</dc:creator>
  <cp:lastModifiedBy>MARKOSOVÁ Svetlana</cp:lastModifiedBy>
  <cp:lastPrinted>2023-11-04T10:08:00Z</cp:lastPrinted>
  <dcterms:created xsi:type="dcterms:W3CDTF">2013-11-18T20:03:50Z</dcterms:created>
  <dcterms:modified xsi:type="dcterms:W3CDTF">2023-11-04T10:12:23Z</dcterms:modified>
</cp:coreProperties>
</file>